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xlsBook"/>
  <mc:AlternateContent xmlns:mc="http://schemas.openxmlformats.org/markup-compatibility/2006">
    <mc:Choice Requires="x15">
      <x15ac:absPath xmlns:x15ac="http://schemas.microsoft.com/office/spreadsheetml/2010/11/ac" url="\\Vdc\peo$\ПЭО\Бюро генерации\ЕСЭ-Кубань\ОП Балашиха и Юнтолово\Юнтолово\Тарифы Юнтолово\Шаблоны ИЕАС\FAS.JKH.OPEN.INFO.PRICE.WARM\2022\"/>
    </mc:Choice>
  </mc:AlternateContent>
  <bookViews>
    <workbookView xWindow="0" yWindow="0" windowWidth="28800" windowHeight="10800" tabRatio="887" firstSheet="4" activeTab="37"/>
  </bookViews>
  <sheets>
    <sheet name="modList00" sheetId="623" state="veryHidden" r:id="rId1"/>
    <sheet name="Инструкция" sheetId="525" r:id="rId2"/>
    <sheet name="Лог обновления" sheetId="429" state="veryHidden" r:id="rId3"/>
    <sheet name="Титульный" sheetId="437" r:id="rId4"/>
    <sheet name="Территории" sheetId="601" r:id="rId5"/>
    <sheet name="Перечень тарифов" sheetId="540" r:id="rId6"/>
    <sheet name="Форма 1.0.1 | Т-ТЭ | &gt;=25МВт" sheetId="634" state="veryHidden" r:id="rId7"/>
    <sheet name="Форма 4.2.1 | Т-ТЭ | &gt;=25МВт" sheetId="624" state="veryHidden" r:id="rId8"/>
    <sheet name="Форма 1.0.1 | Т-ТЭ | ТСО" sheetId="614" r:id="rId9"/>
    <sheet name="Форма 4.2.1 | Т-ТЭ | ТСО" sheetId="625" r:id="rId10"/>
    <sheet name="Форма 1.0.1 | Т-ТЭ | потр" sheetId="643" r:id="rId11"/>
    <sheet name="Форма 4.2.1 | Т-ТЭ | потр" sheetId="642" r:id="rId12"/>
    <sheet name="Форма 1.0.1 | Т-ТЭ | предел" sheetId="635" state="veryHidden" r:id="rId13"/>
    <sheet name="Форма 4.2.1 | Т-ТЭ | предел" sheetId="626" state="veryHidden" r:id="rId14"/>
    <sheet name="Форма 1.0.1 | Т-ТЭ | индикат" sheetId="641" state="veryHidden" r:id="rId15"/>
    <sheet name="Форма 4.2.1 | Т-ТЭ | индикат" sheetId="640" state="veryHidden" r:id="rId16"/>
    <sheet name="Форма 1.0.1 | Резерв мощности" sheetId="636" state="veryHidden" r:id="rId17"/>
    <sheet name="Форма 4.2.1 | Резерв мощности" sheetId="631" state="veryHidden" r:id="rId18"/>
    <sheet name="Форма 1.0.1 | Т-ТН" sheetId="637" state="veryHidden" r:id="rId19"/>
    <sheet name="Форма 4.2.2 | Т-ТН" sheetId="627" state="veryHidden" r:id="rId20"/>
    <sheet name="Форма 1.0.1 | Т-передача ТЭ" sheetId="638" state="veryHidden" r:id="rId21"/>
    <sheet name="Форма 4.2.2 | Т-передача ТЭ" sheetId="629" state="veryHidden" r:id="rId22"/>
    <sheet name="Форма 1.0.1 | Т-передача ТН" sheetId="639" state="veryHidden" r:id="rId23"/>
    <sheet name="Форма 4.2.2 | Т-передача ТН" sheetId="630" state="veryHidden" r:id="rId24"/>
    <sheet name="Форма 1.0.1 | Т-гор.вода" sheetId="616" state="veryHidden" r:id="rId25"/>
    <sheet name="Форма 4.2.3 | Т-гор.вода" sheetId="628" state="veryHidden" r:id="rId26"/>
    <sheet name="Форма 1.0.1 | Т-подкл" sheetId="618" state="veryHidden" r:id="rId27"/>
    <sheet name="Форма 4.2.4 | Т-подкл" sheetId="633" state="veryHidden" r:id="rId28"/>
    <sheet name="Форма 1.0.1 | Т-подкл(инд)" sheetId="617" state="veryHidden" r:id="rId29"/>
    <sheet name="Форма 4.2.5 | Т-подкл(инд)" sheetId="632" state="veryHidden" r:id="rId30"/>
    <sheet name="Форма 1.0.1 | Форма 4.7" sheetId="622" r:id="rId31"/>
    <sheet name="Форма 4.7" sheetId="608" r:id="rId32"/>
    <sheet name="Форма 4.8" sheetId="610" state="veryHidden" r:id="rId33"/>
    <sheet name="Форма 1.0.2" sheetId="550" state="veryHidden" r:id="rId34"/>
    <sheet name="Сведения об изменении" sheetId="568" state="veryHidden" r:id="rId35"/>
    <sheet name="Форма 1.0.1 | Форма 4.8" sheetId="644" state="veryHidden" r:id="rId36"/>
    <sheet name="Комментарии" sheetId="431" r:id="rId37"/>
    <sheet name="Проверка" sheetId="546" r:id="rId38"/>
    <sheet name="et_union_hor" sheetId="471" state="veryHidden" r:id="rId39"/>
    <sheet name="TEHSHEET" sheetId="205" state="veryHidden" r:id="rId40"/>
    <sheet name="modListTempFilter" sheetId="620" state="veryHidden" r:id="rId41"/>
    <sheet name="modCheckCyan" sheetId="612" state="veryHidden" r:id="rId42"/>
    <sheet name="REESTR_LINK" sheetId="602" state="veryHidden" r:id="rId43"/>
    <sheet name="REESTR_DS" sheetId="603" state="veryHidden" r:id="rId44"/>
    <sheet name="modHTTP" sheetId="604" state="veryHidden" r:id="rId45"/>
    <sheet name="modfrmRezimChoose" sheetId="609" state="veryHidden" r:id="rId46"/>
    <sheet name="modSheetMain" sheetId="599" state="veryHidden" r:id="rId47"/>
    <sheet name="REESTR_VT" sheetId="577" state="veryHidden" r:id="rId48"/>
    <sheet name="REESTR_VED" sheetId="579" state="veryHidden" r:id="rId49"/>
    <sheet name="modfrmReestrObj" sheetId="570" state="veryHidden" r:id="rId50"/>
    <sheet name="AllSheetsInThisWorkbook" sheetId="389" state="veryHidden" r:id="rId51"/>
    <sheet name="et_union_vert" sheetId="521" state="veryHidden" r:id="rId52"/>
    <sheet name="modInstruction" sheetId="605" state="veryHidden" r:id="rId53"/>
    <sheet name="modRegion" sheetId="528" state="veryHidden" r:id="rId54"/>
    <sheet name="modReestr" sheetId="433" state="veryHidden" r:id="rId55"/>
    <sheet name="modfrmReestr" sheetId="434" state="veryHidden" r:id="rId56"/>
    <sheet name="modUpdTemplMain" sheetId="424" state="veryHidden" r:id="rId57"/>
    <sheet name="REESTR_ORG" sheetId="390" state="veryHidden" r:id="rId58"/>
    <sheet name="modClassifierValidate" sheetId="400" state="veryHidden" r:id="rId59"/>
    <sheet name="modProv" sheetId="520" state="veryHidden" r:id="rId60"/>
    <sheet name="modHyp" sheetId="398" state="veryHidden" r:id="rId61"/>
    <sheet name="modServiceModule" sheetId="594" state="veryHidden" r:id="rId62"/>
    <sheet name="modList01" sheetId="551" state="veryHidden" r:id="rId63"/>
    <sheet name="modList02" sheetId="504" state="veryHidden" r:id="rId64"/>
    <sheet name="modList03" sheetId="549" state="veryHidden" r:id="rId65"/>
    <sheet name="REESTR_MO_FILTER" sheetId="621" state="veryHidden" r:id="rId66"/>
    <sheet name="REESTR_MO" sheetId="518" state="veryHidden" r:id="rId67"/>
    <sheet name="modInfo" sheetId="513" state="veryHidden" r:id="rId68"/>
    <sheet name="modList05" sheetId="619" state="veryHidden" r:id="rId69"/>
    <sheet name="modList06" sheetId="553" state="veryHidden" r:id="rId70"/>
    <sheet name="modList07" sheetId="569" state="veryHidden" r:id="rId71"/>
    <sheet name="modList11" sheetId="539" state="veryHidden" r:id="rId72"/>
    <sheet name="modList12" sheetId="611" state="veryHidden" r:id="rId73"/>
    <sheet name="modfrmDateChoose" sheetId="517" state="veryHidden" r:id="rId74"/>
    <sheet name="modComm" sheetId="514" state="veryHidden" r:id="rId75"/>
    <sheet name="modThisWorkbook" sheetId="511" state="veryHidden" r:id="rId76"/>
    <sheet name="modfrmReestrMR" sheetId="519" state="veryHidden" r:id="rId77"/>
    <sheet name="modfrmCheckUpdates" sheetId="512" state="veryHidden" r:id="rId78"/>
  </sheets>
  <definedNames>
    <definedName name="_xlnm._FilterDatabase" localSheetId="37" hidden="1">Проверка!$B$4:$D$4</definedName>
    <definedName name="activity">'Перечень тарифов'!$F$20:$F$31</definedName>
    <definedName name="add_CS_List05_1">'Форма 1.0.1 | Т-ТЭ | &gt;=25МВт'!$G$17</definedName>
    <definedName name="add_CS_List05_10">'Форма 1.0.1 | Т-подкл'!$G$17</definedName>
    <definedName name="add_CS_List05_3">'Форма 1.0.1 | Т-ТЭ | предел'!$G$17</definedName>
    <definedName name="add_CS_List05_3_i">'Форма 1.0.1 | Т-ТЭ | индикат'!$G$17</definedName>
    <definedName name="add_CS_List05_4">'Форма 1.0.1 | Т-ТН'!$G$17</definedName>
    <definedName name="add_CS_List05_5">'Форма 1.0.1 | Т-гор.вода'!$G$17</definedName>
    <definedName name="add_CS_List05_6">'Форма 1.0.1 | Т-передача ТЭ'!$G$17</definedName>
    <definedName name="add_CS_List05_7">'Форма 1.0.1 | Т-передача ТН'!$G$17</definedName>
    <definedName name="add_CS_List05_8">'Форма 1.0.1 | Резерв мощности'!$G$17</definedName>
    <definedName name="add_CS_List05_9">'Форма 1.0.1 | Т-подкл(инд)'!$G$17</definedName>
    <definedName name="add_CT_1">'Форма 4.2.1 | Т-ТЭ | &gt;=25МВт'!$M$30</definedName>
    <definedName name="add_CT_10">'Форма 4.2.4 | Т-подкл'!$M$29</definedName>
    <definedName name="add_CT_3">'Форма 4.2.1 | Т-ТЭ | предел'!$M$32</definedName>
    <definedName name="add_CT_3_i">'Форма 4.2.1 | Т-ТЭ | индикат'!$M$32</definedName>
    <definedName name="add_CT_4">'Форма 4.2.2 | Т-ТН'!$M$30</definedName>
    <definedName name="add_CT_5">'Форма 4.2.3 | Т-гор.вода'!$M$32</definedName>
    <definedName name="add_CT_6">'Форма 4.2.2 | Т-передача ТЭ'!$M$30</definedName>
    <definedName name="add_CT_7">'Форма 4.2.2 | Т-передача ТН'!$M$30</definedName>
    <definedName name="add_CT_8">'Форма 4.2.1 | Резерв мощности'!$M$30</definedName>
    <definedName name="add_CT_9">'Форма 4.2.5 | Т-подкл(инд)'!$M$27</definedName>
    <definedName name="add_MO_1">'Форма 4.2.1 | Т-ТЭ | &gt;=25МВт'!$M$31</definedName>
    <definedName name="add_MO_10">'Форма 4.2.4 | Т-подкл'!$M$30</definedName>
    <definedName name="add_MO_3">'Форма 4.2.1 | Т-ТЭ | предел'!$M$33</definedName>
    <definedName name="add_MO_3_i">'Форма 4.2.1 | Т-ТЭ | индикат'!$M$33</definedName>
    <definedName name="add_MO_4">'Форма 4.2.2 | Т-ТН'!$M$31</definedName>
    <definedName name="add_MO_5">'Форма 4.2.3 | Т-гор.вода'!$M$33</definedName>
    <definedName name="add_MO_6">'Форма 4.2.2 | Т-передача ТЭ'!$M$31</definedName>
    <definedName name="add_MO_7">'Форма 4.2.2 | Т-передача ТН'!$M$31</definedName>
    <definedName name="add_MO_8">'Форма 4.2.1 | Резерв мощности'!$M$31</definedName>
    <definedName name="add_MO_9">'Форма 4.2.5 | Т-подкл(инд)'!$M$28</definedName>
    <definedName name="add_MO_List05_1">'Форма 1.0.1 | Т-ТЭ | &gt;=25МВт'!$G$14</definedName>
    <definedName name="add_MO_List05_10">'Форма 1.0.1 | Т-подкл'!$G$14</definedName>
    <definedName name="add_MO_List05_3">'Форма 1.0.1 | Т-ТЭ | предел'!$G$14</definedName>
    <definedName name="add_MO_List05_3_i">'Форма 1.0.1 | Т-ТЭ | индикат'!$G$14</definedName>
    <definedName name="add_MO_List05_4">'Форма 1.0.1 | Т-ТН'!$G$14</definedName>
    <definedName name="add_MO_List05_5">'Форма 1.0.1 | Т-гор.вода'!$G$14</definedName>
    <definedName name="add_MO_List05_6">'Форма 1.0.1 | Т-передача ТЭ'!$G$14</definedName>
    <definedName name="add_MO_List05_7">'Форма 1.0.1 | Т-передача ТН'!$G$14</definedName>
    <definedName name="add_MO_List05_8">'Форма 1.0.1 | Резерв мощности'!$G$14</definedName>
    <definedName name="add_MO_List05_9">'Форма 1.0.1 | Т-подкл(инд)'!$G$14</definedName>
    <definedName name="add_MR_List05_1">'Форма 1.0.1 | Т-ТЭ | &gt;=25МВт'!$G$15</definedName>
    <definedName name="add_MR_List05_10">'Форма 1.0.1 | Т-подкл'!$G$15</definedName>
    <definedName name="add_MR_List05_3">'Форма 1.0.1 | Т-ТЭ | предел'!$G$15</definedName>
    <definedName name="add_MR_List05_3_i">'Форма 1.0.1 | Т-ТЭ | индикат'!$G$15</definedName>
    <definedName name="add_MR_List05_4">'Форма 1.0.1 | Т-ТН'!$G$15</definedName>
    <definedName name="add_MR_List05_5">'Форма 1.0.1 | Т-гор.вода'!$G$15</definedName>
    <definedName name="add_MR_List05_6">'Форма 1.0.1 | Т-передача ТЭ'!$G$15</definedName>
    <definedName name="add_MR_List05_7">'Форма 1.0.1 | Т-передача ТН'!$G$15</definedName>
    <definedName name="add_MR_List05_8">'Форма 1.0.1 | Резерв мощности'!$G$15</definedName>
    <definedName name="add_MR_List05_9">'Форма 1.0.1 | Т-подкл(инд)'!$G$15</definedName>
    <definedName name="add_POST_5">'Форма 4.2.3 | Т-гор.вода'!$M$27</definedName>
    <definedName name="add_Rate_1">'Форма 4.2.1 | Т-ТЭ | &gt;=25МВт'!$M$32</definedName>
    <definedName name="add_Rate_10">'Форма 4.2.4 | Т-подкл'!$M$31</definedName>
    <definedName name="add_Rate_3">'Форма 4.2.1 | Т-ТЭ | предел'!$M$34</definedName>
    <definedName name="add_Rate_3_i">'Форма 4.2.1 | Т-ТЭ | индикат'!$M$34</definedName>
    <definedName name="add_Rate_4">'Форма 4.2.2 | Т-ТН'!$M$32</definedName>
    <definedName name="add_Rate_5">'Форма 4.2.3 | Т-гор.вода'!$M$34</definedName>
    <definedName name="add_Rate_6">'Форма 4.2.2 | Т-передача ТЭ'!$M$32</definedName>
    <definedName name="add_Rate_7">'Форма 4.2.2 | Т-передача ТН'!$M$32</definedName>
    <definedName name="add_Rate_8">'Форма 4.2.1 | Резерв мощности'!$M$32</definedName>
    <definedName name="add_Rate_9">'Форма 4.2.5 | Т-подкл(инд)'!$M$29</definedName>
    <definedName name="add_Scheme_6">'Форма 4.2.2 | Т-передача ТЭ'!$M$28</definedName>
    <definedName name="add_TER_List05_1">'Форма 1.0.1 | Т-ТЭ | &gt;=25МВт'!$G$16</definedName>
    <definedName name="add_TER_List05_10">'Форма 1.0.1 | Т-подкл'!$G$16</definedName>
    <definedName name="add_TER_List05_3">'Форма 1.0.1 | Т-ТЭ | предел'!$G$16</definedName>
    <definedName name="add_TER_List05_3_i">'Форма 1.0.1 | Т-ТЭ | индикат'!$G$16</definedName>
    <definedName name="add_TER_List05_4">'Форма 1.0.1 | Т-ТН'!$G$16</definedName>
    <definedName name="add_TER_List05_5">'Форма 1.0.1 | Т-гор.вода'!$G$16</definedName>
    <definedName name="add_TER_List05_6">'Форма 1.0.1 | Т-передача ТЭ'!$G$16</definedName>
    <definedName name="add_TER_List05_7">'Форма 1.0.1 | Т-передача ТН'!$G$16</definedName>
    <definedName name="add_TER_List05_8">'Форма 1.0.1 | Резерв мощности'!$G$16</definedName>
    <definedName name="add_TER_List05_9">'Форма 1.0.1 | Т-подкл(инд)'!$G$16</definedName>
    <definedName name="add_Warm_1">'Форма 4.2.1 | Т-ТЭ | &gt;=25МВт'!$M$29</definedName>
    <definedName name="add_Warm_10">'Форма 4.2.4 | Т-подкл'!$M$28</definedName>
    <definedName name="add_Warm_3">'Форма 4.2.1 | Т-ТЭ | предел'!$M$31</definedName>
    <definedName name="add_Warm_3_i">'Форма 4.2.1 | Т-ТЭ | индикат'!$M$31</definedName>
    <definedName name="add_Warm_4">'Форма 4.2.2 | Т-ТН'!$M$29</definedName>
    <definedName name="add_Warm_5">'Форма 4.2.3 | Т-гор.вода'!$M$31</definedName>
    <definedName name="add_Warm_6">'Форма 4.2.2 | Т-передача ТЭ'!$M$29</definedName>
    <definedName name="add_Warm_7">'Форма 4.2.2 | Т-передача ТН'!$M$29</definedName>
    <definedName name="add_Warm_8">'Форма 4.2.1 | Резерв мощности'!$M$29</definedName>
    <definedName name="add_Warm_9">'Форма 4.2.5 | Т-подкл(инд)'!$M$26</definedName>
    <definedName name="checkCell_List01">Территории!$D$15:$L$15</definedName>
    <definedName name="checkCell_List02">'Перечень тарифов'!$E$20:$W$31</definedName>
    <definedName name="checkCell_List06_1">'Форма 4.2.1 | Т-ТЭ | &gt;=25МВт'!$M$18:$W$32</definedName>
    <definedName name="checkCell_List06_1_double_date">'Форма 4.2.1 | Т-ТЭ | &gt;=25МВт'!$X$18:$X$32</definedName>
    <definedName name="checkCell_List06_1_unique_t">'Форма 4.2.1 | Т-ТЭ | &gt;=25МВт'!$M$18:$M$32</definedName>
    <definedName name="checkCell_List06_1_unique_t1">'Форма 4.2.1 | Т-ТЭ | &gt;=25МВт'!$Y$18:$Y$32</definedName>
    <definedName name="checkCell_List06_10">'Форма 4.2.4 | Т-подкл'!$M$19:$AG$31</definedName>
    <definedName name="checkCell_List06_10_double_date">'Форма 4.2.4 | Т-подкл'!$AH$19:$AH$31</definedName>
    <definedName name="checkCell_List06_10_plata">'Форма 4.2.4 | Т-подкл'!$Z$15:$AA$31</definedName>
    <definedName name="checkCell_List06_10_unique">'Форма 4.2.4 | Т-подкл'!$AI$19:$AI$31</definedName>
    <definedName name="checkCell_List06_13">'Форма 4.2.1 | Т-ТЭ | потр'!$M$18:$BF$36</definedName>
    <definedName name="checkCell_List06_13_double_date">'Форма 4.2.1 | Т-ТЭ | потр'!$BG$18:$BG$36</definedName>
    <definedName name="checkCell_List06_13_unique_t">'Форма 4.2.1 | Т-ТЭ | потр'!$M$18:$M$36</definedName>
    <definedName name="checkCell_List06_13_unique_t1">'Форма 4.2.1 | Т-ТЭ | потр'!$BH$18:$BH$36</definedName>
    <definedName name="checkCell_List06_2">'Форма 4.2.1 | Т-ТЭ | ТСО'!$M$18:$BF$28</definedName>
    <definedName name="checkCell_List06_2_double_date">'Форма 4.2.1 | Т-ТЭ | ТСО'!$BG$18:$BG$28</definedName>
    <definedName name="checkCell_List06_2_unique_t">'Форма 4.2.1 | Т-ТЭ | ТСО'!$M$18:$M$28</definedName>
    <definedName name="checkCell_List06_2_unique_t1">'Форма 4.2.1 | Т-ТЭ | ТСО'!$BH$18:$BH$28</definedName>
    <definedName name="checkCell_List06_3">'Форма 4.2.1 | Т-ТЭ | предел'!$M$20:$W$34</definedName>
    <definedName name="checkCell_List06_3_double_date">'Форма 4.2.1 | Т-ТЭ | предел'!$X$20:$X$34</definedName>
    <definedName name="checkCell_List06_3_i">'Форма 4.2.1 | Т-ТЭ | индикат'!$M$20:$W$34</definedName>
    <definedName name="checkCell_List06_3_i_double_date">'Форма 4.2.1 | Т-ТЭ | индикат'!$X$20:$X$34</definedName>
    <definedName name="checkCell_List06_3_i_unique_t">'Форма 4.2.1 | Т-ТЭ | индикат'!$M$20:$M$34</definedName>
    <definedName name="checkCell_List06_3_i_unique_t1">'Форма 4.2.1 | Т-ТЭ | индикат'!$Y$20:$Y$34</definedName>
    <definedName name="checkCell_List06_3_unique_t">'Форма 4.2.1 | Т-ТЭ | предел'!$M$20:$M$34</definedName>
    <definedName name="checkCell_List06_3_unique_t1">'Форма 4.2.1 | Т-ТЭ | предел'!$Y$20:$Y$34</definedName>
    <definedName name="checkCell_List06_4">'Форма 4.2.2 | Т-ТН'!$M$18:$W$32</definedName>
    <definedName name="checkCell_List06_4_double_date">'Форма 4.2.2 | Т-ТН'!$X$18:$X$32</definedName>
    <definedName name="checkCell_List06_4_unique_t">'Форма 4.2.2 | Т-ТН'!$M$18:$M$32</definedName>
    <definedName name="checkCell_List06_4_unique_t1">'Форма 4.2.2 | Т-ТН'!$Y$18:$Y$32</definedName>
    <definedName name="checkCell_List06_5">'Форма 4.2.3 | Т-гор.вода'!$M$18:$AB$34</definedName>
    <definedName name="checkCell_List06_5_double_date">'Форма 4.2.3 | Т-гор.вода'!$AC$18:$AC$34</definedName>
    <definedName name="checkCell_List06_5_unique_t">'Форма 4.2.3 | Т-гор.вода'!$M$18:$M$34</definedName>
    <definedName name="checkCell_List06_5_unique_t1">'Форма 4.2.3 | Т-гор.вода'!$AD$18:$AD$34</definedName>
    <definedName name="checkCell_List06_6">'Форма 4.2.2 | Т-передача ТЭ'!$M$18:$W$32</definedName>
    <definedName name="checkCell_List06_6_double_date">'Форма 4.2.2 | Т-передача ТЭ'!$X$18:$X$32</definedName>
    <definedName name="checkCell_List06_6_unique_t">'Форма 4.2.2 | Т-передача ТЭ'!$M$18:$M$32</definedName>
    <definedName name="checkCell_List06_6_unique_t1">'Форма 4.2.2 | Т-передача ТЭ'!$Y$18:$Y$33</definedName>
    <definedName name="checkCell_List06_7">'Форма 4.2.2 | Т-передача ТН'!$M$18:$W$32</definedName>
    <definedName name="checkCell_List06_7_double_date">'Форма 4.2.2 | Т-передача ТН'!$X$18:$X$32</definedName>
    <definedName name="checkCell_List06_7_unique_t">'Форма 4.2.2 | Т-передача ТН'!$M$18:$M$32</definedName>
    <definedName name="checkCell_List06_7_unique_t1">'Форма 4.2.2 | Т-передача ТН'!$Y$18:$Y$32</definedName>
    <definedName name="checkCell_List06_8">'Форма 4.2.1 | Резерв мощности'!$M$18:$W$32</definedName>
    <definedName name="checkCell_List06_8_double_date">'Форма 4.2.1 | Резерв мощности'!$X$18:$X$32</definedName>
    <definedName name="checkCell_List06_8_unique_t">'Форма 4.2.1 | Резерв мощности'!$M$18:$M$32</definedName>
    <definedName name="checkCell_List06_8_unique_t1">'Форма 4.2.1 | Резерв мощности'!$Y$18:$Y$33</definedName>
    <definedName name="checkCell_List06_9">'Форма 4.2.5 | Т-подкл(инд)'!$M$19:$X$29</definedName>
    <definedName name="checkCell_List06_9_double_date">'Форма 4.2.5 | Т-подкл(инд)'!$Y$19:$Y$29</definedName>
    <definedName name="checkCell_List06_9_plata">'Форма 4.2.5 | Т-подкл(инд)'!$Q$15:$R$29</definedName>
    <definedName name="checkCell_List07">'Сведения об изменении'!$D$11:$E$13</definedName>
    <definedName name="checkCell_List11">'Форма 4.7'!$D$10:$G$21</definedName>
    <definedName name="checkCells_List05_1">'Форма 1.0.1 | Т-ТЭ | &gt;=25МВт'!$F$7:$I$17</definedName>
    <definedName name="checkCells_List05_10">'Форма 1.0.1 | Т-подкл'!$F$7:$I$17</definedName>
    <definedName name="checkCells_List05_11">'Форма 1.0.1 | Форма 4.7'!$F$7:$I$19</definedName>
    <definedName name="checkCells_List05_13">'Форма 1.0.1 | Т-ТЭ | потр'!$F$7:$I$13</definedName>
    <definedName name="checkCells_List05_2">'Форма 1.0.1 | Т-ТЭ | ТСО'!$F$7:$I$13</definedName>
    <definedName name="checkCells_List05_3">'Форма 1.0.1 | Т-ТЭ | предел'!$F$7:$I$17</definedName>
    <definedName name="checkCells_List05_3_i">'Форма 1.0.1 | Т-ТЭ | индикат'!$F$7:$I$17</definedName>
    <definedName name="checkCells_List05_4">'Форма 1.0.1 | Т-ТН'!$F$7:$I$17</definedName>
    <definedName name="checkCells_List05_5">'Форма 1.0.1 | Т-гор.вода'!$F$7:$I$17</definedName>
    <definedName name="checkCells_List05_6">'Форма 1.0.1 | Т-передача ТЭ'!$F$7:$I$17</definedName>
    <definedName name="checkCells_List05_7">'Форма 1.0.1 | Т-передача ТН'!$F$7:$I$17</definedName>
    <definedName name="checkCells_List05_8">'Форма 1.0.1 | Резерв мощности'!$F$7:$I$17</definedName>
    <definedName name="checkCells_List05_9">'Форма 1.0.1 | Т-подкл(инд)'!$F$7:$I$17</definedName>
    <definedName name="checkDEfCell_List01">Территории!$F$6</definedName>
    <definedName name="chkGetUpdatesValue">Инструкция!$AA$100</definedName>
    <definedName name="chkNoUpdatesValue">Инструкция!$AA$102</definedName>
    <definedName name="code">Инструкция!$B$2</definedName>
    <definedName name="Col_5_2">'Форма 4.2.3 | Т-гор.вода'!$M$13</definedName>
    <definedName name="Component_comp">'Форма 4.2.3 | Т-гор.вода'!$O$24</definedName>
    <definedName name="Component_comp_p">'Форма 4.2.3 | Т-гор.вода'!$O$25</definedName>
    <definedName name="connection_flag">Титульный!$F$38</definedName>
    <definedName name="CURRENT_DATE">TEHSHEET!$H$29</definedName>
    <definedName name="data_List11">'Форма 4.7'!$F$12:$G$21</definedName>
    <definedName name="DATA_URL">TEHSHEET!$H$32</definedName>
    <definedName name="dataType">Титульный!$F$14</definedName>
    <definedName name="dateCh">Титульный!$F$15</definedName>
    <definedName name="dateChPeriod">Титульный!$F$16</definedName>
    <definedName name="datePr">Титульный!$F$19</definedName>
    <definedName name="datePr_ch">Титульный!$F$24</definedName>
    <definedName name="default_val_1">'Форма 4.2.1 | Резерв мощности'!$O$22</definedName>
    <definedName name="default_val_2">'Форма 4.2.1 | Резерв мощности'!$M$24</definedName>
    <definedName name="default_val_4">et_union_hor!$M$168</definedName>
    <definedName name="default_val_5">'Форма 4.2.3 | Т-гор.вода'!$M$24</definedName>
    <definedName name="default_val_6">et_union_hor!$M$108</definedName>
    <definedName name="DESCRIPTION_TERRITORY">REESTR_DS!$B$2:$B$3</definedName>
    <definedName name="et_add_POST_5">et_union_hor!$M$112</definedName>
    <definedName name="et_Comm">et_union_hor!$4:$4</definedName>
    <definedName name="et_Component_comp">et_union_hor!$O$109</definedName>
    <definedName name="et_Component_comp_p">et_union_hor!$O$120</definedName>
    <definedName name="et_DS_range">et_union_hor!$Y$207</definedName>
    <definedName name="et_List00_00">et_union_hor!$272:$288</definedName>
    <definedName name="et_List00_01">et_union_hor!$272:$274</definedName>
    <definedName name="et_List00_02">et_union_hor!$276:$278</definedName>
    <definedName name="et_List00_03">et_union_hor!$280:$282</definedName>
    <definedName name="et_List00_04">et_union_hor!$284:$288</definedName>
    <definedName name="et_List01_0">et_union_hor!$297:$298</definedName>
    <definedName name="et_List01_1">et_union_hor!$302:$303</definedName>
    <definedName name="et_List01_2">et_union_hor!$307:$307</definedName>
    <definedName name="et_List02">et_union_hor!$9:$13</definedName>
    <definedName name="et_List02_1">et_union_hor!$9:$12</definedName>
    <definedName name="et_List02_1_wd">et_union_hor!$15:$18</definedName>
    <definedName name="et_List02_2">et_union_hor!$9:$11</definedName>
    <definedName name="et_List02_2_wd">et_union_hor!$15:$17</definedName>
    <definedName name="et_List02_3">et_union_hor!$9:$10</definedName>
    <definedName name="et_List02_3_wd">et_union_hor!$15:$16</definedName>
    <definedName name="et_List02_4">et_union_hor!$9:$9</definedName>
    <definedName name="et_List02_4_wd">et_union_hor!$15:$15</definedName>
    <definedName name="et_List02_changeColor_1">et_union_hor!$J$9:$J$12</definedName>
    <definedName name="et_List02_changeColor_1_wd">et_union_hor!$J$15:$J$18</definedName>
    <definedName name="et_List02_changeColor_2">et_union_hor!$N$9:$N$11</definedName>
    <definedName name="et_List02_changeColor_2_wd">et_union_hor!$N$15:$N$17</definedName>
    <definedName name="et_List02_changeColor_3">et_union_hor!$R$9:$R$10</definedName>
    <definedName name="et_List02_changeColor_3_wd">et_union_hor!$R$15:$R$16</definedName>
    <definedName name="et_List02_changeColor_4">et_union_hor!$V$9</definedName>
    <definedName name="et_List02_changeColor_4_wd">et_union_hor!$V$15</definedName>
    <definedName name="et_List02_wd">et_union_hor!$15:$19</definedName>
    <definedName name="et_List03">et_union_hor!$292:$292</definedName>
    <definedName name="et_List05_1">et_union_hor!$342:$342</definedName>
    <definedName name="et_List05_1_FormulaVD">'Форма 1.0.1 | Т-ТЭ | &gt;=25МВт'!$H$9</definedName>
    <definedName name="et_List05_10_FormulaVD">'Форма 1.0.1 | Т-подкл'!$H$9</definedName>
    <definedName name="et_List05_11_FormulaVD">'Форма 1.0.1 | Форма 4.7'!$H$9</definedName>
    <definedName name="et_List05_13_FormulaVD">'Форма 1.0.1 | Т-ТЭ | потр'!$H$9</definedName>
    <definedName name="et_List05_2">et_union_hor!$341:$343</definedName>
    <definedName name="et_List05_2_FormulaVD">'Форма 1.0.1 | Т-ТЭ | ТСО'!$H$9</definedName>
    <definedName name="et_List05_3">et_union_hor!$339:$344</definedName>
    <definedName name="et_List05_3_FormulaVD">'Форма 1.0.1 | Т-ТЭ | предел'!$H$9</definedName>
    <definedName name="et_List05_3_i_FormulaVD">'Форма 1.0.1 | Т-ТЭ | индикат'!$H$9</definedName>
    <definedName name="et_List05_4">et_union_hor!$337:$345</definedName>
    <definedName name="et_List05_4_FormulaVD">'Форма 1.0.1 | Т-ТН'!$H$9</definedName>
    <definedName name="et_List05_5_FormulaVD">'Форма 1.0.1 | Т-гор.вода'!$H$9</definedName>
    <definedName name="et_List05_6_FormulaVD">'Форма 1.0.1 | Т-передача ТЭ'!$H$9</definedName>
    <definedName name="et_List05_7_FormulaVD">'Форма 1.0.1 | Т-передача ТН'!$H$9</definedName>
    <definedName name="et_List05_8_FormulaVD">'Форма 1.0.1 | Резерв мощности'!$H$9</definedName>
    <definedName name="et_List05_9_FormulaVD">'Форма 1.0.1 | Т-подкл(инд)'!$H$9</definedName>
    <definedName name="et_List05_FormulaVD">et_union_hor!$H$338</definedName>
    <definedName name="et_List06">et_union_hor!$260:$260</definedName>
    <definedName name="et_List06_1">et_union_hor!$32:$44</definedName>
    <definedName name="et_List06_1_1">et_union_hor!$37:$37</definedName>
    <definedName name="et_List06_1_2">et_union_hor!$36:$39</definedName>
    <definedName name="et_List06_1_3">et_union_hor!$35:$40</definedName>
    <definedName name="et_List06_1_4">et_union_hor!$34:$41</definedName>
    <definedName name="et_List06_1_5">et_union_hor!$33:$42</definedName>
    <definedName name="et_List06_1_6">et_union_hor!$32:$43</definedName>
    <definedName name="et_List06_1_7">et_union_hor!$31:$44</definedName>
    <definedName name="et_List06_1_MC">et_union_hor!$M$31:$M$44</definedName>
    <definedName name="et_List06_1_MC2">et_union_hor!$M$31:$M$38</definedName>
    <definedName name="et_List06_1_MC3">et_union_hor!$O$31:$V$36</definedName>
    <definedName name="et_List06_1_Period">et_union_hor!$O$31:$U$45</definedName>
    <definedName name="et_List06_10_1">et_union_hor!$197:$200</definedName>
    <definedName name="et_List06_10_1_K">et_union_hor!$N$211:$Y$214</definedName>
    <definedName name="et_List06_10_2">et_union_hor!$197:$198</definedName>
    <definedName name="et_List06_10_3">et_union_hor!$197:$199</definedName>
    <definedName name="et_List06_10_4">et_union_hor!$196:$201</definedName>
    <definedName name="et_List06_10_5">et_union_hor!$195:$202</definedName>
    <definedName name="et_List06_10_6">et_union_hor!$194:$203</definedName>
    <definedName name="et_List06_10_7">et_union_hor!$193:$204</definedName>
    <definedName name="et_List06_10_8">et_union_hor!$197:$197</definedName>
    <definedName name="et_List06_10_MC">et_union_hor!$M$193:$M$204</definedName>
    <definedName name="et_List06_10_MC2">et_union_hor!$M$193:$M$197</definedName>
    <definedName name="et_List06_10_MC3">et_union_hor!$N$193:$AF$196</definedName>
    <definedName name="et_List06_10_MC4">et_union_hor!$Y$197:$AE$198</definedName>
    <definedName name="et_List06_10_Period">et_union_hor!$Z$193:$AE$204</definedName>
    <definedName name="et_List06_13">et_union_hor!$239:$251</definedName>
    <definedName name="et_List06_13_1">et_union_hor!$244:$244</definedName>
    <definedName name="et_List06_13_2">et_union_hor!$243:$246</definedName>
    <definedName name="et_List06_13_3">et_union_hor!$242:$247</definedName>
    <definedName name="et_List06_13_4">et_union_hor!$241:$248</definedName>
    <definedName name="et_List06_13_5">et_union_hor!$240:$249</definedName>
    <definedName name="et_List06_13_6">et_union_hor!$239:$250</definedName>
    <definedName name="et_List06_13_7">et_union_hor!$238:$251</definedName>
    <definedName name="et_List06_13_MC">et_union_hor!$M$238:$M$251</definedName>
    <definedName name="et_List06_13_MC2">et_union_hor!$M$238:$M$245</definedName>
    <definedName name="et_List06_13_MC3">et_union_hor!$O$238:$BE$243</definedName>
    <definedName name="et_List06_13_Period">et_union_hor!$O$238:$U$251</definedName>
    <definedName name="et_List06_2">et_union_hor!$50:$62</definedName>
    <definedName name="et_List06_2_1">et_union_hor!$55:$55</definedName>
    <definedName name="et_List06_2_2">et_union_hor!$54:$57</definedName>
    <definedName name="et_List06_2_3">et_union_hor!$53:$58</definedName>
    <definedName name="et_List06_2_4">et_union_hor!$52:$59</definedName>
    <definedName name="et_List06_2_5">et_union_hor!$51:$60</definedName>
    <definedName name="et_List06_2_6">et_union_hor!$50:$61</definedName>
    <definedName name="et_List06_2_7">et_union_hor!$49:$62</definedName>
    <definedName name="et_List06_2_MC">et_union_hor!$M$49:$M$62</definedName>
    <definedName name="et_List06_2_MC2">et_union_hor!$M$49:$M$56</definedName>
    <definedName name="et_List06_2_MC3">et_union_hor!$O$49:$BE$54</definedName>
    <definedName name="et_List06_2_Period">et_union_hor!$O$49:$U$62</definedName>
    <definedName name="et_List06_3">et_union_hor!$68:$80</definedName>
    <definedName name="et_List06_3_1">et_union_hor!$73:$73</definedName>
    <definedName name="et_List06_3_2">et_union_hor!$72:$75</definedName>
    <definedName name="et_List06_3_3">et_union_hor!$71:$76</definedName>
    <definedName name="et_List06_3_4">et_union_hor!$70:$77</definedName>
    <definedName name="et_List06_3_5">et_union_hor!$69:$78</definedName>
    <definedName name="et_List06_3_6">et_union_hor!$68:$79</definedName>
    <definedName name="et_List06_3_7">et_union_hor!$67:$80</definedName>
    <definedName name="et_List06_3_i">et_union_hor!$221:$233</definedName>
    <definedName name="et_List06_3_i_1">et_union_hor!$226:$226</definedName>
    <definedName name="et_List06_3_i_2">et_union_hor!$225:$228</definedName>
    <definedName name="et_List06_3_i_3">et_union_hor!$224:$229</definedName>
    <definedName name="et_List06_3_i_4">et_union_hor!$223:$230</definedName>
    <definedName name="et_List06_3_i_5">et_union_hor!$222:$231</definedName>
    <definedName name="et_List06_3_i_6">et_union_hor!$221:$232</definedName>
    <definedName name="et_List06_3_i_7">et_union_hor!$220:$233</definedName>
    <definedName name="et_List06_3_i_MC">et_union_hor!$M$220:$M$233</definedName>
    <definedName name="et_List06_3_i_MC2">et_union_hor!$M$220:$M$227</definedName>
    <definedName name="et_List06_3_i_MC3">et_union_hor!$O$220:$V$225</definedName>
    <definedName name="et_List06_3_i_Period">et_union_hor!$O$220:$U$233</definedName>
    <definedName name="et_List06_3_MC">et_union_hor!$M$67:$M$80</definedName>
    <definedName name="et_List06_3_MC2">et_union_hor!$M$67:$M$74</definedName>
    <definedName name="et_List06_3_MC3">et_union_hor!$O$67:$V$72</definedName>
    <definedName name="et_List06_3_Period">et_union_hor!$O$67:$U$80</definedName>
    <definedName name="et_List06_4">et_union_hor!$86:$98</definedName>
    <definedName name="et_List06_4_1">et_union_hor!$91:$91</definedName>
    <definedName name="et_List06_4_2">et_union_hor!$90:$93</definedName>
    <definedName name="et_List06_4_3">et_union_hor!$89:$94</definedName>
    <definedName name="et_List06_4_4">et_union_hor!$88:$95</definedName>
    <definedName name="et_List06_4_5">et_union_hor!$87:$96</definedName>
    <definedName name="et_List06_4_6">et_union_hor!$86:$97</definedName>
    <definedName name="et_List06_4_7">et_union_hor!$85:$98</definedName>
    <definedName name="et_List06_4_MC">et_union_hor!$M$85:$M$98</definedName>
    <definedName name="et_List06_4_MC2">et_union_hor!$M$85:$M$92</definedName>
    <definedName name="et_List06_4_MC3">et_union_hor!$O$85:$V$90</definedName>
    <definedName name="et_List06_4_Period">et_union_hor!$O$85:$U$98</definedName>
    <definedName name="et_List06_5">et_union_hor!$104:$120</definedName>
    <definedName name="et_List06_5_0">et_union_hor!$110:$110</definedName>
    <definedName name="et_List06_5_0_first">et_union_hor!$120:$120</definedName>
    <definedName name="et_List06_5_1">et_union_hor!$109:$112</definedName>
    <definedName name="et_List06_5_1_changeColor">et_union_hor!$O$108:$Z$113</definedName>
    <definedName name="et_List06_5_2">et_union_hor!$108:$113</definedName>
    <definedName name="et_List06_5_3">et_union_hor!$107:$114</definedName>
    <definedName name="et_List06_5_4">et_union_hor!$106:$115</definedName>
    <definedName name="et_List06_5_5">et_union_hor!$105:$116</definedName>
    <definedName name="et_List06_5_6">et_union_hor!$104:$117</definedName>
    <definedName name="et_List06_5_7">et_union_hor!$103:$118</definedName>
    <definedName name="et_List06_5_MC">et_union_hor!$M$103:$M$118</definedName>
    <definedName name="et_List06_5_MC2">et_union_hor!$M$103:$M$111</definedName>
    <definedName name="et_List06_5_MC3">et_union_hor!$O$103:$AA$108</definedName>
    <definedName name="et_List06_5_Period">et_union_hor!$O$103:$Z$120</definedName>
    <definedName name="et_List06_6">et_union_hor!$126:$138</definedName>
    <definedName name="et_List06_6_1">et_union_hor!$131:$131</definedName>
    <definedName name="et_List06_6_2">et_union_hor!$130:$133</definedName>
    <definedName name="et_List06_6_3">et_union_hor!$129:$134</definedName>
    <definedName name="et_List06_6_4">et_union_hor!$128:$135</definedName>
    <definedName name="et_List06_6_5">et_union_hor!$127:$136</definedName>
    <definedName name="et_List06_6_6">et_union_hor!$126:$137</definedName>
    <definedName name="et_List06_6_7">et_union_hor!$125:$138</definedName>
    <definedName name="et_List06_6_MC">et_union_hor!$M$125:$M$138</definedName>
    <definedName name="et_List06_6_MC2">et_union_hor!$M$125:$M$132</definedName>
    <definedName name="et_List06_6_MC3">et_union_hor!$O$125:$V$130</definedName>
    <definedName name="et_List06_6_Period">et_union_hor!$O$125:$U$138</definedName>
    <definedName name="et_List06_7">et_union_hor!$144:$156</definedName>
    <definedName name="et_List06_7_1">et_union_hor!$149:$149</definedName>
    <definedName name="et_List06_7_2">et_union_hor!$148:$151</definedName>
    <definedName name="et_List06_7_3">et_union_hor!$147:$152</definedName>
    <definedName name="et_List06_7_4">et_union_hor!$146:$153</definedName>
    <definedName name="et_List06_7_5">et_union_hor!$145:$154</definedName>
    <definedName name="et_List06_7_6">et_union_hor!$144:$155</definedName>
    <definedName name="et_List06_7_7">et_union_hor!$143:$156</definedName>
    <definedName name="et_List06_7_MC">et_union_hor!$M$143:$M$156</definedName>
    <definedName name="et_List06_7_MC2">et_union_hor!$M$143:$M$150</definedName>
    <definedName name="et_List06_7_MC3">et_union_hor!$O$143:$V$148</definedName>
    <definedName name="et_List06_7_Period">et_union_hor!$O$143:$U$156</definedName>
    <definedName name="et_List06_8">et_union_hor!$162:$174</definedName>
    <definedName name="et_List06_8_1">et_union_hor!$167:$167</definedName>
    <definedName name="et_List06_8_2">et_union_hor!$166:$169</definedName>
    <definedName name="et_List06_8_3">et_union_hor!$165:$170</definedName>
    <definedName name="et_List06_8_4">et_union_hor!$164:$171</definedName>
    <definedName name="et_List06_8_5">et_union_hor!$163:$172</definedName>
    <definedName name="et_List06_8_6">et_union_hor!$162:$173</definedName>
    <definedName name="et_List06_8_7">et_union_hor!$161:$174</definedName>
    <definedName name="et_List06_8_MC">et_union_hor!$M$161:$M$174</definedName>
    <definedName name="et_List06_8_MC2">et_union_hor!$M$161:$M$168</definedName>
    <definedName name="et_List06_8_MC3">et_union_hor!$O$161:$V$166</definedName>
    <definedName name="et_List06_8_Period">et_union_hor!$O$161:$U$174</definedName>
    <definedName name="et_List06_9">et_union_hor!$180:$188</definedName>
    <definedName name="et_List06_9_1">et_union_hor!$183:$183</definedName>
    <definedName name="et_List06_9_4">et_union_hor!$182:$185</definedName>
    <definedName name="et_List06_9_5">et_union_hor!$181:$186</definedName>
    <definedName name="et_List06_9_6">et_union_hor!$180:$187</definedName>
    <definedName name="et_List06_9_7">et_union_hor!$179:$188</definedName>
    <definedName name="et_List06_9_MC">et_union_hor!$M$179:$M$188</definedName>
    <definedName name="et_List06_9_MC2">et_union_hor!$M$179:$M$183</definedName>
    <definedName name="et_List06_9_MC3">et_union_hor!$O$179:$W$182</definedName>
    <definedName name="et_List06_9_Period">et_union_hor!$Q$179:$V$189</definedName>
    <definedName name="et_List07">et_union_hor!$256:$256</definedName>
    <definedName name="et_List08">et_union_hor!$268:$268</definedName>
    <definedName name="et_List11_1">et_union_hor!$312:$312</definedName>
    <definedName name="et_List12_1">et_union_hor!$317:$317</definedName>
    <definedName name="et_List12_2">et_union_hor!$322:$322</definedName>
    <definedName name="et_List12_3">et_union_hor!$327:$327</definedName>
    <definedName name="et_List12_4">et_union_hor!$332:$332</definedName>
    <definedName name="et_OneRates_1">et_union_hor!$O$37</definedName>
    <definedName name="et_OneRates_13">et_union_hor!$O$244</definedName>
    <definedName name="et_OneRates_2">et_union_hor!$O$55</definedName>
    <definedName name="et_OneRates_3">et_union_hor!$O$73</definedName>
    <definedName name="et_OneRates_3_i">et_union_hor!$O$226</definedName>
    <definedName name="et_OneRates_4">et_union_hor!$O$91</definedName>
    <definedName name="et_OneRates_5">et_union_hor!$Q$109</definedName>
    <definedName name="et_OneRates_5_comp">et_union_hor!$P$109</definedName>
    <definedName name="et_OneRates_5_comp_p">et_union_hor!$P$120</definedName>
    <definedName name="et_OneRates_5_p">et_union_hor!$Q$120</definedName>
    <definedName name="et_OneRates_6">et_union_hor!$O$131</definedName>
    <definedName name="et_OneRates_7">et_union_hor!$O$149</definedName>
    <definedName name="et_pIns_List06_1_Period">et_union_hor!$V$31:$V$45</definedName>
    <definedName name="et_pIns_List06_10_Period">et_union_hor!$AF$193:$AF$204</definedName>
    <definedName name="et_pIns_List06_13_Period">et_union_hor!$BE$238:$BE$251</definedName>
    <definedName name="et_pIns_List06_2_Period">et_union_hor!$BE$49:$BE$62</definedName>
    <definedName name="et_pIns_List06_3_i_Period">et_union_hor!$V$220:$V$233</definedName>
    <definedName name="et_pIns_List06_3_Period">et_union_hor!$V$67:$V$80</definedName>
    <definedName name="et_pIns_List06_4_Period">et_union_hor!$V$85:$V$98</definedName>
    <definedName name="et_pIns_List06_5_Period">et_union_hor!$AA$103:$AA$120</definedName>
    <definedName name="et_pIns_List06_6_Period">et_union_hor!$V$125:$V$138</definedName>
    <definedName name="et_pIns_List06_7_Period">et_union_hor!$V$143:$V$156</definedName>
    <definedName name="et_pIns_List06_8_Period">et_union_hor!$V$161:$V$174</definedName>
    <definedName name="et_pIns_List06_9_Period">et_union_hor!$W$179:$W$189</definedName>
    <definedName name="et_TN_range">et_union_hor!$Q$207</definedName>
    <definedName name="et_TS_range">et_union_hor!$U$207</definedName>
    <definedName name="et_TwoRates_1">et_union_hor!$P$37:$Q$37</definedName>
    <definedName name="et_TwoRates_13">et_union_hor!$P$244:$Q$244</definedName>
    <definedName name="et_TwoRates_2">et_union_hor!$P$55:$Q$55</definedName>
    <definedName name="et_TwoRates_3">et_union_hor!$P$73:$Q$73</definedName>
    <definedName name="et_TwoRates_3_i">et_union_hor!$P$226:$Q$226</definedName>
    <definedName name="et_TwoRates_4">et_union_hor!$P$92:$Q$92</definedName>
    <definedName name="et_TwoRates_5">et_union_hor!$R$109:$S$109</definedName>
    <definedName name="et_TwoRates_5_comp">et_union_hor!$T$109:$U$109</definedName>
    <definedName name="et_TwoRates_5_comp_p">et_union_hor!$T$120:$V$120</definedName>
    <definedName name="et_TwoRates_5_p">et_union_hor!$R$120:$S$120</definedName>
    <definedName name="et_TwoRates_6">et_union_hor!$P$131:$Q$131</definedName>
    <definedName name="et_TwoRates_7">et_union_hor!$P$149:$Q$149</definedName>
    <definedName name="fil">Титульный!$F$30</definedName>
    <definedName name="fil_flag">Титульный!$F$28</definedName>
    <definedName name="FirstLine">Инструкция!$A$6</definedName>
    <definedName name="flag_publication">Титульный!$F$9</definedName>
    <definedName name="flagDS">'Форма 4.2.4 | Т-подкл'!$V$18:$V$31</definedName>
    <definedName name="flagIndicat_List06_3">'Форма 4.2.1 | Т-ТЭ | предел'!$O$7</definedName>
    <definedName name="flagMO">'Перечень тарифов'!$K$20:$K$31</definedName>
    <definedName name="flagSource">'Перечень тарифов'!$S$20:$S$31</definedName>
    <definedName name="flagST">'Перечень тарифов'!$O$20:$O$31</definedName>
    <definedName name="flagTN">'Форма 4.2.4 | Т-подкл'!$N$18:$N$31</definedName>
    <definedName name="flagTS">'Форма 4.2.4 | Т-подкл'!$R$18:$R$31</definedName>
    <definedName name="flagTwoTariff">'Перечень тарифов'!$G$20:$G$31</definedName>
    <definedName name="flagUsedTer_List01">Территории!$P$11:$P$15</definedName>
    <definedName name="group_rates">'Перечень тарифов'!$E$20:$E$31</definedName>
    <definedName name="header_1">'Форма 4.2.1 | Т-ТЭ | &gt;=25МВт'!$L$5</definedName>
    <definedName name="header_10">'Форма 4.2.4 | Т-подкл'!$L$5</definedName>
    <definedName name="header_2">'Форма 4.2.1 | Т-ТЭ | ТСО'!$L$5</definedName>
    <definedName name="header_3">'Форма 4.2.1 | Т-ТЭ | предел'!$L$5</definedName>
    <definedName name="header_4">'Форма 4.2.2 | Т-ТН'!$L$5</definedName>
    <definedName name="header_5">'Форма 4.2.3 | Т-гор.вода'!$L$5</definedName>
    <definedName name="header_6">'Форма 4.2.2 | Т-передача ТЭ'!$L$5</definedName>
    <definedName name="header_7">'Форма 4.2.2 | Т-передача ТН'!$L$5</definedName>
    <definedName name="header_8">'Форма 4.2.1 | Резерв мощности'!$L$5</definedName>
    <definedName name="header_9">'Форма 4.2.5 | Т-подкл(инд)'!$L$5</definedName>
    <definedName name="id_rates">'Перечень тарифов'!$A$20:$A$31</definedName>
    <definedName name="IDtariff_List05_1">'Форма 1.0.1 | Т-ТЭ | &gt;=25МВт'!$A$1</definedName>
    <definedName name="IDtariff_List05_10">'Форма 1.0.1 | Т-подкл'!$A$1</definedName>
    <definedName name="IDtariff_List05_11">'Форма 1.0.1 | Форма 4.7'!$A$1</definedName>
    <definedName name="IDtariff_List05_13">'Форма 1.0.1 | Т-ТЭ | потр'!$A$1</definedName>
    <definedName name="IDtariff_List05_2">'Форма 1.0.1 | Т-ТЭ | ТСО'!$A$1</definedName>
    <definedName name="IDtariff_List05_3">'Форма 1.0.1 | Т-ТЭ | предел'!$A$1</definedName>
    <definedName name="IDtariff_List05_3_i">'Форма 1.0.1 | Т-ТЭ | индикат'!$A$1</definedName>
    <definedName name="IDtariff_List05_4">'Форма 1.0.1 | Т-ТН'!$A$1</definedName>
    <definedName name="IDtariff_List05_5">'Форма 1.0.1 | Т-гор.вода'!$A$1</definedName>
    <definedName name="IDtariff_List05_6">'Форма 1.0.1 | Т-передача ТЭ'!$A$1</definedName>
    <definedName name="IDtariff_List05_7">'Форма 1.0.1 | Т-передача ТН'!$A$1</definedName>
    <definedName name="IDtariff_List05_8">'Форма 1.0.1 | Резерв мощности'!$A$1</definedName>
    <definedName name="IDtariff_List05_9">'Форма 1.0.1 | Т-подкл(инд)'!$A$1</definedName>
    <definedName name="Info_Diff">modInfo!$B$28</definedName>
    <definedName name="Info_Diff1">modInfo!$B$30</definedName>
    <definedName name="Info_FilFlag">modInfo!$B$1</definedName>
    <definedName name="Info_ForMOInListMO">modInfo!$B$18</definedName>
    <definedName name="Info_ForMRInListMO">modInfo!$B$17</definedName>
    <definedName name="Info_ForSKIInListMO">modInfo!$B$19</definedName>
    <definedName name="Info_ForSKINumberInListMO">modInfo!$B$20</definedName>
    <definedName name="Info_NoteStandarts">modInfo!$B$22</definedName>
    <definedName name="Info_NoUpdates">modInfo!$B$36</definedName>
    <definedName name="Info_PeriodInTitle">modInfo!$B$4</definedName>
    <definedName name="Info_PrDiff">modInfo!$B$29</definedName>
    <definedName name="Info_PublicationNotDisclosed">modInfo!$B$15</definedName>
    <definedName name="Info_PublicationPdf">modInfo!$B$14</definedName>
    <definedName name="Info_PublicationWeb">modInfo!$B$13</definedName>
    <definedName name="Info_T_Podkl">modInfo!$B$24</definedName>
    <definedName name="Info_TarName">modInfo!$B$27</definedName>
    <definedName name="Info_TerExcludeHelp_1">modInfo!$B$33</definedName>
    <definedName name="Info_TerExcludeHelp_2">modInfo!$B$34</definedName>
    <definedName name="Info_TitleFil">modInfo!$B$11</definedName>
    <definedName name="Info_TitleFlagCrossSubsidization">modInfo!$B$8</definedName>
    <definedName name="Info_TitleFlagIstPubl">modInfo!$B$9</definedName>
    <definedName name="Info_TitleFlagTwoPartTariff">modInfo!$B$7</definedName>
    <definedName name="Info_TitleGroupRates">modInfo!$B$5</definedName>
    <definedName name="Info_TitleKindPublication">modInfo!$B$3</definedName>
    <definedName name="Info_TitleKindsOfGoods">modInfo!$B$6</definedName>
    <definedName name="Info_TitlePublication">modInfo!$B$2</definedName>
    <definedName name="Info_TitleType">modInfo!$B$10</definedName>
    <definedName name="inn">Титульный!$F$31</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Инструкция!$70:$80</definedName>
    <definedName name="Instr_7">Инструкция!$81:$97</definedName>
    <definedName name="Instr_8">Инструкция!$98:$112</definedName>
    <definedName name="instr_hyp1">Инструкция!$H$58</definedName>
    <definedName name="instr_hyp2">Инструкция!$E$70</definedName>
    <definedName name="instr_hyp3">Инструкция!$H$81</definedName>
    <definedName name="isComponent">'Перечень тарифов'!$G$12</definedName>
    <definedName name="isDiff">'Перечень тарифов'!$G$16</definedName>
    <definedName name="isIndicat">'Перечень тарифов'!$G$10</definedName>
    <definedName name="isSellers">'Перечень тарифов'!$G$11</definedName>
    <definedName name="IstPub">Титульный!$F$21</definedName>
    <definedName name="IstPub_ch">Титульный!$F$26</definedName>
    <definedName name="kind_group_rates">TEHSHEET!$X$2:$X$14</definedName>
    <definedName name="kind_group_rates_load">TEHSHEET!$AP$2:$AP$12</definedName>
    <definedName name="kind_group_rates_load_ETS">TEHSHEET!$AP$2:$AP$11</definedName>
    <definedName name="kind_group_rates_load_filter">TEHSHEET!$AQ$2:$AQ$10</definedName>
    <definedName name="kind_group_rates_load_filter_ETS">TEHSHEET!$AQ$2:$AQ$11</definedName>
    <definedName name="kind_of_activity">REESTR_VED!$B$2:$B$11</definedName>
    <definedName name="kind_of_activity_WARM">TEHSHEET!$N$2:$N$8</definedName>
    <definedName name="kind_of_cons">TEHSHEET!$R$2:$R$6</definedName>
    <definedName name="kind_of_control_method">TEHSHEET!$K$2:$K$5</definedName>
    <definedName name="kind_of_control_method_filter">TEHSHEET!$L$2:$L$5</definedName>
    <definedName name="kind_of_data_type">TEHSHEET!$P$2:$P$3</definedName>
    <definedName name="kind_of_diameters">TEHSHEET!$T$2:$T$6</definedName>
    <definedName name="kind_of_diameters2">TEHSHEET!$AU$2:$AU$8</definedName>
    <definedName name="kind_of_diff">TEHSHEET!$AS$2:$AS$4</definedName>
    <definedName name="kind_of_forms">TEHSHEET!$AZ$2:$AZ$9</definedName>
    <definedName name="kind_of_fuel">TEHSHEET!$AK$2:$AK$9</definedName>
    <definedName name="kind_of_heat_transfer">TEHSHEET!$O$2:$O$12</definedName>
    <definedName name="kind_of_heat_transfer2">TEHSHEET!$AH$2:$AH$7</definedName>
    <definedName name="kind_of_heat_transfer3">TEHSHEET!$AI$2:$AI$3</definedName>
    <definedName name="kind_of_load">TEHSHEET!$U$2:$U$7</definedName>
    <definedName name="kind_of_load2">TEHSHEET!$U$2:$U$4</definedName>
    <definedName name="kind_of_load3">TEHSHEET!$AF$2:$AF$5</definedName>
    <definedName name="kind_of_load4">TEHSHEET!$U$2:$U$5</definedName>
    <definedName name="kind_of_nameforms">TEHSHEET!$BA$2:$BA$9</definedName>
    <definedName name="kind_of_NDS">TEHSHEET!$H$2:$H$4</definedName>
    <definedName name="kind_of_NDS_tariff">TEHSHEET!$H$7:$H$8</definedName>
    <definedName name="kind_of_NDS_tariff_people">TEHSHEET!$H$13:$H$14</definedName>
    <definedName name="kind_of_nets">TEHSHEET!$S$2:$S$4</definedName>
    <definedName name="kind_of_org_type">TEHSHEET!$BC$2:$BC$5</definedName>
    <definedName name="kind_of_publication">TEHSHEET!$G$2:$G$3</definedName>
    <definedName name="kind_of_scheme_in">TEHSHEET!$Q$2:$Q$5</definedName>
    <definedName name="kind_of_scheme_in2">TEHSHEET!$Q$3:$Q$5</definedName>
    <definedName name="kind_of_tariff_unit">TEHSHEET!$J$7:$J$8</definedName>
    <definedName name="kind_of_unit">TEHSHEET!$J$2:$J$4</definedName>
    <definedName name="kind_of_zak">TEHSHEET!$AM$2:$AM$7</definedName>
    <definedName name="kpp">Титульный!$F$32</definedName>
    <definedName name="LINK_RANGE">REESTR_LINK!$B$2:$B$3</definedName>
    <definedName name="List_H">TEHSHEET!$AW$2:$AW$25</definedName>
    <definedName name="List_M">TEHSHEET!$AX$2:$AX$61</definedName>
    <definedName name="LIST_MR_MO_OKTMO">REESTR_MO!$A$2:$D$113</definedName>
    <definedName name="List01_CheckC">Территории!$D$11:$L$15</definedName>
    <definedName name="List01_NameCol">Территории!$K$1:$M$1</definedName>
    <definedName name="List01_REESTR_MO">Территории!$H$11:$L$15</definedName>
    <definedName name="List03_Date_1">'Форма 1.0.2'!$I$12:$I$13</definedName>
    <definedName name="List03_GroundMaterials_1">'Форма 1.0.2'!$J$12:$J$13</definedName>
    <definedName name="List03_NameForms">'Форма 1.0.2'!$F$12:$F$13</definedName>
    <definedName name="List03_NameForms_Copy">'Форма 1.0.2'!$M$12:$M$13</definedName>
    <definedName name="List03_note">'Форма 1.0.2'!$K$12</definedName>
    <definedName name="List03_NumForms">'Форма 1.0.2'!$E$12:$E$13</definedName>
    <definedName name="List03_NumForms_Copy">'Форма 1.0.2'!$N$12:$N$13</definedName>
    <definedName name="List06_1_DP">'Форма 4.2.1 | Т-ТЭ | &gt;=25МВт'!$11:$11</definedName>
    <definedName name="List06_1_MC">'Форма 4.2.1 | Т-ТЭ | &gt;=25МВт'!$O$18:$O$32</definedName>
    <definedName name="List06_1_MC2">'Форма 4.2.1 | Т-ТЭ | &gt;=25МВт'!$V$18:$V$32</definedName>
    <definedName name="List06_1_note">'Форма 4.2.1 | Т-ТЭ | &gt;=25МВт'!$W$18:$W$32</definedName>
    <definedName name="List06_1_Period">'Форма 4.2.1 | Т-ТЭ | &gt;=25МВт'!$O$18:$U$32</definedName>
    <definedName name="List06_10_DP">'Форма 4.2.4 | Т-подкл'!$12:$12</definedName>
    <definedName name="List06_10_MC2">'Форма 4.2.4 | Т-подкл'!$AF$19:$AF$31</definedName>
    <definedName name="List06_10_note">'Форма 4.2.4 | Т-подкл'!$AG$19:$AG$31</definedName>
    <definedName name="List06_10_Period">'Форма 4.2.4 | Т-подкл'!$Z$19:$AE$31</definedName>
    <definedName name="List06_10_pl">'Форма 4.2.4 | Т-подкл'!$11:$11</definedName>
    <definedName name="List06_10_region">'Форма 4.2.4 | Т-подкл'!$N$23:$Y$25</definedName>
    <definedName name="List06_13_DP">'Форма 4.2.1 | Т-ТЭ | потр'!$11:$11</definedName>
    <definedName name="List06_13_MC">'Форма 4.2.1 | Т-ТЭ | потр'!$O$18:$O$36</definedName>
    <definedName name="List06_13_MC2">'Форма 4.2.1 | Т-ТЭ | потр'!$BE$18:$BE$36</definedName>
    <definedName name="List06_13_note">'Форма 4.2.1 | Т-ТЭ | потр'!$BF$18:$BF$36</definedName>
    <definedName name="List06_13_Period">'Форма 4.2.1 | Т-ТЭ | потр'!$O$18:$U$36</definedName>
    <definedName name="List06_2_DP">'Форма 4.2.1 | Т-ТЭ | ТСО'!$11:$11</definedName>
    <definedName name="List06_2_MC">'Форма 4.2.1 | Т-ТЭ | ТСО'!$O$18:$O$28</definedName>
    <definedName name="List06_2_MC2">'Форма 4.2.1 | Т-ТЭ | ТСО'!$BE$18:$BE$28</definedName>
    <definedName name="List06_2_note">'Форма 4.2.1 | Т-ТЭ | ТСО'!$BF$18:$BF$28</definedName>
    <definedName name="List06_2_Period">'Форма 4.2.1 | Т-ТЭ | ТСО'!$O$18:$U$28</definedName>
    <definedName name="List06_3_DP">'Форма 4.2.1 | Т-ТЭ | предел'!$13:$13</definedName>
    <definedName name="List06_3_i_DP">'Форма 4.2.1 | Т-ТЭ | индикат'!$13:$13</definedName>
    <definedName name="List06_3_i_GroundMaterials">'Форма 4.2.1 | Т-ТЭ | индикат'!$O$7</definedName>
    <definedName name="List06_3_i_MC">'Форма 4.2.1 | Т-ТЭ | индикат'!$O$20:$O$34</definedName>
    <definedName name="List06_3_i_MC2">'Форма 4.2.1 | Т-ТЭ | индикат'!$V$20:$V$34</definedName>
    <definedName name="List06_3_i_note">'Форма 4.2.1 | Т-ТЭ | индикат'!$W$20:$W$34</definedName>
    <definedName name="List06_3_i_Period">'Форма 4.2.1 | Т-ТЭ | индикат'!$O$20:$U$34</definedName>
    <definedName name="List06_3_MC">'Форма 4.2.1 | Т-ТЭ | предел'!$O$20:$O$34</definedName>
    <definedName name="List06_3_MC2">'Форма 4.2.1 | Т-ТЭ | предел'!$V$20:$V$34</definedName>
    <definedName name="List06_3_note">'Форма 4.2.1 | Т-ТЭ | предел'!$W$20:$W$34</definedName>
    <definedName name="List06_3_Period">'Форма 4.2.1 | Т-ТЭ | предел'!$O$20:$U$34</definedName>
    <definedName name="List06_4_DP">'Форма 4.2.2 | Т-ТН'!$11:$11</definedName>
    <definedName name="List06_4_MC2">'Форма 4.2.2 | Т-ТН'!$V$18:$V$32</definedName>
    <definedName name="List06_4_note">'Форма 4.2.2 | Т-ТН'!$W$18:$W$32</definedName>
    <definedName name="List06_4_Period">'Форма 4.2.2 | Т-ТН'!$O$18:$U$32</definedName>
    <definedName name="List06_5_0">'Форма 4.2.3 | Т-гор.вода'!$25:$25</definedName>
    <definedName name="List06_5_DP">'Форма 4.2.3 | Т-гор.вода'!$11:$11</definedName>
    <definedName name="List06_5_MC">'Форма 4.2.3 | Т-гор.вода'!$O$18:$O$34</definedName>
    <definedName name="List06_5_MC2">'Форма 4.2.3 | Т-гор.вода'!$AA$18:$AA$34</definedName>
    <definedName name="List06_5_note">'Форма 4.2.3 | Т-гор.вода'!$AB$18:$AB$34</definedName>
    <definedName name="List06_5_Period">'Форма 4.2.3 | Т-гор.вода'!$O$18:$Z$34</definedName>
    <definedName name="List06_6_DP">'Форма 4.2.2 | Т-передача ТЭ'!$11:$11</definedName>
    <definedName name="List06_6_MC">'Форма 4.2.2 | Т-передача ТЭ'!$O$18:$O$32</definedName>
    <definedName name="List06_6_MC2">'Форма 4.2.2 | Т-передача ТЭ'!$V$18:$V$32</definedName>
    <definedName name="List06_6_note">'Форма 4.2.2 | Т-передача ТЭ'!$W$18:$W$32</definedName>
    <definedName name="List06_6_Period">'Форма 4.2.2 | Т-передача ТЭ'!$O$18:$U$32</definedName>
    <definedName name="List06_7_DP">'Форма 4.2.2 | Т-передача ТН'!$11:$11</definedName>
    <definedName name="List06_7_MC">'Форма 4.2.2 | Т-передача ТН'!$O$18:$O$32</definedName>
    <definedName name="List06_7_MC2">'Форма 4.2.2 | Т-передача ТН'!$V$18:$V$32</definedName>
    <definedName name="List06_7_note">'Форма 4.2.2 | Т-передача ТН'!$W$18:$W$32</definedName>
    <definedName name="List06_7_Period">'Форма 4.2.2 | Т-передача ТН'!$O$18:$U$32</definedName>
    <definedName name="List06_8_DP">'Форма 4.2.1 | Резерв мощности'!$11:$11</definedName>
    <definedName name="List06_8_MC">'Форма 4.2.1 | Резерв мощности'!$O$18:$O$32</definedName>
    <definedName name="List06_8_MC2">'Форма 4.2.1 | Резерв мощности'!$V$18:$V$32</definedName>
    <definedName name="List06_8_note">'Форма 4.2.1 | Резерв мощности'!$W$18:$W$32</definedName>
    <definedName name="List06_8_Period">'Форма 4.2.1 | Резерв мощности'!$O$18:$U$32</definedName>
    <definedName name="List06_9_DP">'Форма 4.2.5 | Т-подкл(инд)'!$12:$12</definedName>
    <definedName name="List06_9_MC">'Форма 4.2.5 | Т-подкл(инд)'!$O$19:$O$29</definedName>
    <definedName name="List06_9_MC2">'Форма 4.2.5 | Т-подкл(инд)'!$W$19:$W$29</definedName>
    <definedName name="List06_9_note">'Форма 4.2.5 | Т-подкл(инд)'!$X$19:$X$29</definedName>
    <definedName name="List06_9_Period">'Форма 4.2.5 | Т-подкл(инд)'!$Q$19:$V$29</definedName>
    <definedName name="List06_9_pl">'Форма 4.2.5 | Т-подкл(инд)'!$11:$11</definedName>
    <definedName name="List11_GroundMaterials_1">'Форма 4.7'!$F$12:$F$21</definedName>
    <definedName name="List11_note">'Форма 4.7'!$G$10:$G$21</definedName>
    <definedName name="List12_Date">'Форма 4.8'!$G$11</definedName>
    <definedName name="List12_GroundMaterials_1">'Форма 4.8'!$H$11:$H$32</definedName>
    <definedName name="List12_note">'Форма 4.8'!$I$10:$I$32</definedName>
    <definedName name="ListForms">modSheetMain!$A:$A</definedName>
    <definedName name="logical">TEHSHEET!$D$2:$D$3</definedName>
    <definedName name="mo_List01">Территории!$K$11:$K$15</definedName>
    <definedName name="MODesc">'Перечень тарифов'!$N$20:$N$31</definedName>
    <definedName name="MONTH">TEHSHEET!$E$2:$E$13</definedName>
    <definedName name="mr_List01">Территории!$H$11:$H$15</definedName>
    <definedName name="mrCopy_List01">Территории!$M$11:$M$15</definedName>
    <definedName name="mrmoCopy_List01">Территории!$R$11:$R$15</definedName>
    <definedName name="nalog">Титульный!$F$36</definedName>
    <definedName name="name_rates">'Перечень тарифов'!$J$20:$J$31</definedName>
    <definedName name="name_rates_4">TEHSHEET!$AA$2:$AA$3</definedName>
    <definedName name="name_rates_4_filter">TEHSHEET!$AB$2:$AB$3</definedName>
    <definedName name="name_rates_8">TEHSHEET!$AC$2:$AC$4</definedName>
    <definedName name="name_rates_8_filter">TEHSHEET!$AD$2:$AD$4</definedName>
    <definedName name="nameApr">'Перечень тарифов'!$G$7</definedName>
    <definedName name="NameOrPr">Титульный!$F$18</definedName>
    <definedName name="NameOrPr_ch">Титульный!$F$23</definedName>
    <definedName name="numberPr">Титульный!$F$20</definedName>
    <definedName name="numberPr_ch">Титульный!$F$25</definedName>
    <definedName name="OneRates_1">'Форма 4.2.1 | Т-ТЭ | &gt;=25МВт'!$O$24</definedName>
    <definedName name="OneRates_13">'Форма 4.2.1 | Т-ТЭ | потр'!$O$24</definedName>
    <definedName name="OneRates_2">'Форма 4.2.1 | Т-ТЭ | ТСО'!$O$24</definedName>
    <definedName name="OneRates_3">'Форма 4.2.1 | Т-ТЭ | предел'!$O$26</definedName>
    <definedName name="OneRates_3_i">'Форма 4.2.1 | Т-ТЭ | индикат'!$O$26</definedName>
    <definedName name="OneRates_4">'Форма 4.2.2 | Т-ТН'!$O$24</definedName>
    <definedName name="OneRates_5">'Форма 4.2.3 | Т-гор.вода'!$Q$24</definedName>
    <definedName name="OneRates_5_comp">'Форма 4.2.3 | Т-гор.вода'!$P$24</definedName>
    <definedName name="OneRates_5_comp_p">'Форма 4.2.3 | Т-гор.вода'!$P$25</definedName>
    <definedName name="OneRates_5_p">'Форма 4.2.3 | Т-гор.вода'!$Q$25</definedName>
    <definedName name="OneRates_6">'Форма 4.2.2 | Т-передача ТЭ'!$O$24</definedName>
    <definedName name="OneRates_7">'Форма 4.2.2 | Т-передача ТН'!$O$24</definedName>
    <definedName name="org">Титульный!$F$29</definedName>
    <definedName name="Org_Address">Титульный!$F$40:$F$40</definedName>
    <definedName name="ORG_END_DATE">TEHSHEET!$F$29</definedName>
    <definedName name="Org_main">Титульный!$F$41</definedName>
    <definedName name="ORG_START_DATE">TEHSHEET!$E$29</definedName>
    <definedName name="otv_lico_name">Титульный!$F$43:$F$46</definedName>
    <definedName name="pCng_List11_1">'Форма 4.7'!$E$12:$E$15</definedName>
    <definedName name="pCng_List11_2">'Форма 4.7'!$E$17:$E$18</definedName>
    <definedName name="pCng_List11_3">'Форма 4.7'!$E$20:$E$21</definedName>
    <definedName name="pCng_List12_1">'Форма 4.8'!$E$15:$E$16</definedName>
    <definedName name="pCng_List12_2">'Форма 4.8'!$E$18:$E$19</definedName>
    <definedName name="pCng_List12_6">'Форма 4.8'!$E$31:$E$32</definedName>
    <definedName name="pDbl_List12_5">'Форма 4.8'!$G$28:$G$29</definedName>
    <definedName name="pDbl_List12_5_copy">'Форма 4.8'!$L$28:$L$29</definedName>
    <definedName name="pDbl_List12_5_copy2">'Форма 4.8'!$K$28:$K$29</definedName>
    <definedName name="pDel_Comm">Комментарии!$C$11:$C$13</definedName>
    <definedName name="pDel_List01_0">Территории!$C$11:$C$15</definedName>
    <definedName name="pDel_List01_1">Территории!$F$11:$F$15</definedName>
    <definedName name="pDel_List01_2">Территории!$I$11:$I$15</definedName>
    <definedName name="pDel_List02">'Перечень тарифов'!$C$20:$C$31</definedName>
    <definedName name="pDel_List02_1">'Перечень тарифов'!$H$20:$H$31</definedName>
    <definedName name="pDel_List02_2">'Перечень тарифов'!$L$20:$L$31</definedName>
    <definedName name="pDel_List02_3">'Перечень тарифов'!$P$20:$P$31</definedName>
    <definedName name="pDel_List02_4">'Перечень тарифов'!$T$20:$T$31</definedName>
    <definedName name="pDel_List03">'Форма 1.0.2'!$C$12:$C$13</definedName>
    <definedName name="pDel_List06_1_1">'Форма 4.2.1 | Т-ТЭ | &gt;=25МВт'!$K$18:$K$32</definedName>
    <definedName name="pDel_List06_1_2">'Форма 4.2.1 | Т-ТЭ | &gt;=25МВт'!$J$18:$J$32</definedName>
    <definedName name="pDel_List06_1_3">'Форма 4.2.1 | Т-ТЭ | &gt;=25МВт'!$I$18:$I$32</definedName>
    <definedName name="pDel_List06_10_4">'Форма 4.2.4 | Т-подкл'!$N$19:$AF$31,'Форма 4.2.4 | Т-подкл'!$N$19:$AF$31,'Форма 4.2.4 | Т-подкл'!$N$19:$AF$31</definedName>
    <definedName name="pDel_List06_10_5">'Форма 4.2.4 | Т-подкл'!$K$19:$K$31</definedName>
    <definedName name="pDel_List06_13_1">'Форма 4.2.1 | Т-ТЭ | потр'!$K$18:$K$36</definedName>
    <definedName name="pDel_List06_13_2">'Форма 4.2.1 | Т-ТЭ | потр'!$J$18:$J$36</definedName>
    <definedName name="pDel_List06_13_3">'Форма 4.2.1 | Т-ТЭ | потр'!$I$18:$I$36</definedName>
    <definedName name="pDel_List06_2_1">'Форма 4.2.1 | Т-ТЭ | ТСО'!$K$18:$K$28</definedName>
    <definedName name="pDel_List06_2_2">'Форма 4.2.1 | Т-ТЭ | ТСО'!$J$18:$J$28</definedName>
    <definedName name="pDel_List06_2_3">'Форма 4.2.1 | Т-ТЭ | ТСО'!$I$18:$I$28</definedName>
    <definedName name="pDel_List06_3_1">'Форма 4.2.1 | Т-ТЭ | предел'!$K$20:$K$34</definedName>
    <definedName name="pDel_List06_3_2">'Форма 4.2.1 | Т-ТЭ | предел'!$J$20:$J$34</definedName>
    <definedName name="pDel_List06_3_3">'Форма 4.2.1 | Т-ТЭ | предел'!$I$20:$I$34</definedName>
    <definedName name="pDel_List06_3_i_1">'Форма 4.2.1 | Т-ТЭ | индикат'!$K$20:$K$34</definedName>
    <definedName name="pDel_List06_3_i_2">'Форма 4.2.1 | Т-ТЭ | индикат'!$J$20:$J$34</definedName>
    <definedName name="pDel_List06_3_i_3">'Форма 4.2.1 | Т-ТЭ | индикат'!$I$20:$I$34</definedName>
    <definedName name="pDel_List06_4_1">'Форма 4.2.2 | Т-ТН'!$K$18:$K$32</definedName>
    <definedName name="pDel_List06_4_2">'Форма 4.2.2 | Т-ТН'!$J$18:$J$32</definedName>
    <definedName name="pDel_List06_4_3">'Форма 4.2.2 | Т-ТН'!$I$18:$I$32</definedName>
    <definedName name="pDel_List06_5_1">'Форма 4.2.3 | Т-гор.вода'!$K$18:$K$34</definedName>
    <definedName name="pDel_List06_5_2">'Форма 4.2.3 | Т-гор.вода'!$J$18:$J$34</definedName>
    <definedName name="pDel_List06_5_3">'Форма 4.2.3 | Т-гор.вода'!$I$18:$I$34</definedName>
    <definedName name="pDel_List06_6_1">'Форма 4.2.2 | Т-передача ТЭ'!$K$18:$K$32</definedName>
    <definedName name="pDel_List06_6_2">'Форма 4.2.2 | Т-передача ТЭ'!$J$18:$J$32</definedName>
    <definedName name="pDel_List06_6_3">'Форма 4.2.2 | Т-передача ТЭ'!$I$18:$I$32</definedName>
    <definedName name="pDel_List06_7_1">'Форма 4.2.2 | Т-передача ТН'!$K$18:$K$32</definedName>
    <definedName name="pDel_List06_7_2">'Форма 4.2.2 | Т-передача ТН'!$J$18:$J$32</definedName>
    <definedName name="pDel_List06_7_3">'Форма 4.2.2 | Т-передача ТН'!$I$18:$I$32</definedName>
    <definedName name="pDel_List06_8_1">'Форма 4.2.1 | Резерв мощности'!$K$18:$K$32</definedName>
    <definedName name="pDel_List06_8_2">'Форма 4.2.1 | Резерв мощности'!$J$18:$J$32</definedName>
    <definedName name="pDel_List06_8_3">'Форма 4.2.1 | Резерв мощности'!$I$18:$I$32</definedName>
    <definedName name="pDel_List06_9_5">'Форма 4.2.5 | Т-подкл(инд)'!$K$19:$K$29</definedName>
    <definedName name="pDel_List07">'Сведения об изменении'!$C$11:$C$13</definedName>
    <definedName name="pDel_List11_1">'Форма 4.7'!$C$12:$C$15</definedName>
    <definedName name="pDel_List11_2">'Форма 4.7'!$C$17:$C$18</definedName>
    <definedName name="pDel_List11_3">'Форма 4.7'!$C$20:$C$21</definedName>
    <definedName name="pDel_List12_1">'Форма 4.8'!$C$15:$C$16</definedName>
    <definedName name="pDel_List12_2">'Форма 4.8'!$C$18:$C$19</definedName>
    <definedName name="pDel_List12_3">'Форма 4.8'!$C$22:$C$23</definedName>
    <definedName name="pDel_List12_4">'Форма 4.8'!$C$25:$C$26</definedName>
    <definedName name="pDel_List12_5">'Форма 4.8'!$C$28:$C$29</definedName>
    <definedName name="pDel_List12_6">'Форма 4.8'!$C$31:$C$32</definedName>
    <definedName name="periodEnd">Титульный!$F$12</definedName>
    <definedName name="periodStart">Титульный!$F$11</definedName>
    <definedName name="pIns_Comm">Комментарии!$E$13</definedName>
    <definedName name="pIns_List01_0">Территории!$E$15</definedName>
    <definedName name="pIns_List02">'Перечень тарифов'!$E$31</definedName>
    <definedName name="pIns_List03">'Форма 1.0.2'!$E$13</definedName>
    <definedName name="pIns_List06_1_Period">'Форма 4.2.1 | Т-ТЭ | &gt;=25МВт'!$V$14:$V$32</definedName>
    <definedName name="pIns_List06_10_Period">'Форма 4.2.4 | Т-подкл'!$AF$15:$AF$31</definedName>
    <definedName name="pIns_List06_13_Period">'Форма 4.2.1 | Т-ТЭ | потр'!$BE$13:$BE$36</definedName>
    <definedName name="pIns_List06_2_Period">'Форма 4.2.1 | Т-ТЭ | ТСО'!$BE$13:$BE$28</definedName>
    <definedName name="pIns_List06_3_i_Period">'Форма 4.2.1 | Т-ТЭ | индикат'!$V$16:$V$34</definedName>
    <definedName name="pIns_List06_3_Period">'Форма 4.2.1 | Т-ТЭ | предел'!$V$16:$V$34</definedName>
    <definedName name="pIns_List06_4_Period">'Форма 4.2.2 | Т-ТН'!$V$18:$V$32</definedName>
    <definedName name="pIns_List06_5_Period">'Форма 4.2.3 | Т-гор.вода'!$AA$14:$AA$34</definedName>
    <definedName name="pIns_List06_6_Period">'Форма 4.2.2 | Т-передача ТЭ'!$V$14:$V$32</definedName>
    <definedName name="pIns_List06_7_Period">'Форма 4.2.2 | Т-передача ТН'!$V$14:$V$32</definedName>
    <definedName name="pIns_List06_8_Period">'Форма 4.2.1 | Резерв мощности'!$V$14:$V$32</definedName>
    <definedName name="pIns_List06_9_Period">'Форма 4.2.5 | Т-подкл(инд)'!$W$15:$W$29</definedName>
    <definedName name="pIns_List07">'Сведения об изменении'!$E$13</definedName>
    <definedName name="pIns_List11_1">'Форма 4.7'!$E$15</definedName>
    <definedName name="pIns_List11_2">'Форма 4.7'!$E$18</definedName>
    <definedName name="pIns_List11_3">'Форма 4.7'!$E$21</definedName>
    <definedName name="pIns_List12_1">'Форма 4.8'!$E$16</definedName>
    <definedName name="pIns_List12_2">'Форма 4.8'!$E$19</definedName>
    <definedName name="pIns_List12_3">'Форма 4.8'!$E$23</definedName>
    <definedName name="pIns_List12_4">'Форма 4.8'!$E$26</definedName>
    <definedName name="pIns_List12_5">'Форма 4.8'!$E$29</definedName>
    <definedName name="pIns_List12_6">'Форма 4.8'!$E$32</definedName>
    <definedName name="pr_List06_1">'Форма 4.2.1 | Т-ТЭ | &gt;=25МВт'!$O$7:$T$10</definedName>
    <definedName name="pr_List06_10">'Форма 4.2.4 | Т-подкл'!$N$7:$T$10</definedName>
    <definedName name="pr_List06_13">'Форма 4.2.1 | Т-ТЭ | потр'!$O$7:$T$10</definedName>
    <definedName name="pr_List06_2">'Форма 4.2.1 | Т-ТЭ | ТСО'!$O$7:$T$10</definedName>
    <definedName name="pr_List06_3">'Форма 4.2.1 | Т-ТЭ | предел'!$O$9:$T$12</definedName>
    <definedName name="pr_List06_3_i">'Форма 4.2.1 | Т-ТЭ | индикат'!$O$9:$T$12</definedName>
    <definedName name="pr_List06_4">'Форма 4.2.2 | Т-ТН'!$O$7:$T$10</definedName>
    <definedName name="pr_List06_5">'Форма 4.2.3 | Т-гор.вода'!$O$7:$T$10</definedName>
    <definedName name="pr_List06_6">'Форма 4.2.2 | Т-передача ТЭ'!$O$7:$T$10</definedName>
    <definedName name="pr_List06_7">'Форма 4.2.2 | Т-передача ТН'!$O$7:$T$10</definedName>
    <definedName name="pr_List06_8">'Форма 4.2.1 | Резерв мощности'!$O$7:$T$10</definedName>
    <definedName name="pr_List06_9">'Форма 4.2.5 | Т-подкл(инд)'!$O$7:$T$10</definedName>
    <definedName name="pVDel_List06_1">'Форма 4.2.1 | Т-ТЭ | &gt;=25МВт'!$12:$12</definedName>
    <definedName name="pVDel_List06_10">'Форма 4.2.4 | Т-подкл'!$13:$13</definedName>
    <definedName name="pVDel_List06_13">'Форма 4.2.1 | Т-ТЭ | потр'!$12:$12</definedName>
    <definedName name="pVDel_List06_2">'Форма 4.2.1 | Т-ТЭ | ТСО'!$12:$12</definedName>
    <definedName name="pVDel_List06_3">'Форма 4.2.1 | Т-ТЭ | предел'!$14:$14</definedName>
    <definedName name="pVDel_List06_3_i">'Форма 4.2.1 | Т-ТЭ | индикат'!$14:$14</definedName>
    <definedName name="pVDel_List06_4">'Форма 4.2.2 | Т-ТН'!$12:$12</definedName>
    <definedName name="pVDel_List06_5">'Форма 4.2.3 | Т-гор.вода'!$12:$12</definedName>
    <definedName name="pVDel_List06_6">'Форма 4.2.2 | Т-передача ТЭ'!$12:$12</definedName>
    <definedName name="pVDel_List06_7">'Форма 4.2.2 | Т-передача ТН'!$12:$12</definedName>
    <definedName name="pVDel_List06_8">'Форма 4.2.1 | Резерв мощности'!$12:$12</definedName>
    <definedName name="pVDel_List06_9">'Форма 4.2.5 | Т-подкл(инд)'!$13:$13</definedName>
    <definedName name="QUARTER">TEHSHEET!$F$2:$F$5</definedName>
    <definedName name="REESTR_LINK_RANGE">REESTR_LINK!$A$2:$C$3</definedName>
    <definedName name="REESTR_ORG_RANGE">REESTR_ORG!$A$2:$J$183</definedName>
    <definedName name="REESTR_VED_RANGE">REESTR_VED!$A$2:$B$11</definedName>
    <definedName name="REESTR_VT_RANGE">REESTR_VT!$A$2:$B$12</definedName>
    <definedName name="REGION">TEHSHEET!$A$2:$A$87</definedName>
    <definedName name="region_name">Титульный!$F$7</definedName>
    <definedName name="RegulatoryPeriod">Титульный!$F$11:$F$12</definedName>
    <definedName name="shema_podkl_2">'Форма 4.2.1 | Т-ТЭ | ТСО'!$O$22</definedName>
    <definedName name="shema_podkl_3">'Форма 4.2.1 | Т-ТЭ | предел'!$O$24</definedName>
    <definedName name="shema_podkl_3_i">'Форма 4.2.1 | Т-ТЭ | индикат'!$O$24</definedName>
    <definedName name="SKI_number">TEHSHEET!$I$2:$I$21</definedName>
    <definedName name="tariffDesc">'Перечень тарифов'!$R$20:$R$31</definedName>
    <definedName name="TECH_ORG_ID">Титульный!$F$1</definedName>
    <definedName name="ter_List01">Территории!$E$11:$E$15</definedName>
    <definedName name="terCopy_List01">Территории!$Q$11:$Q$15</definedName>
    <definedName name="TitlePr_ch">Титульный!$F$22</definedName>
    <definedName name="TwoRates_1">'Форма 4.2.1 | Т-ТЭ | &gt;=25МВт'!$P$24:$Q$24</definedName>
    <definedName name="TwoRates_13">'Форма 4.2.1 | Т-ТЭ | потр'!$P$24:$Q$24</definedName>
    <definedName name="TwoRates_2">'Форма 4.2.1 | Т-ТЭ | ТСО'!$P$24:$Q$24</definedName>
    <definedName name="TwoRates_3">'Форма 4.2.1 | Т-ТЭ | предел'!$P$26:$Q$26</definedName>
    <definedName name="TwoRates_3_i">'Форма 4.2.1 | Т-ТЭ | индикат'!$P$26:$Q$26</definedName>
    <definedName name="TwoRates_5">'Форма 4.2.3 | Т-гор.вода'!$R$24:$S$24</definedName>
    <definedName name="TwoRates_5_comp">'Форма 4.2.3 | Т-гор.вода'!$T$24:$U$24</definedName>
    <definedName name="TwoRates_5_comp_p">'Форма 4.2.3 | Т-гор.вода'!$T$25:$U$25</definedName>
    <definedName name="TwoRates_5_p">'Форма 4.2.3 | Т-гор.вода'!$R$25:$S$25</definedName>
    <definedName name="TwoRates_6">'Форма 4.2.2 | Т-передача ТЭ'!$P$24:$Q$24</definedName>
    <definedName name="TwoRates_7">'Форма 4.2.2 | Т-передача ТН'!$P$24:$Q$24</definedName>
    <definedName name="type_org">Титульный!$F$34</definedName>
    <definedName name="UpdStatus">Инструкция!$AA$1</definedName>
    <definedName name="VDET_END_DATE">TEHSHEET!$F$32</definedName>
    <definedName name="VDET_START_DATE">TEHSHEET!$E$32</definedName>
    <definedName name="version">Инструкция!$B$3</definedName>
    <definedName name="vid_teplnos_1">'Форма 4.2.1 | Т-ТЭ | &gt;=25МВт'!$M$24</definedName>
    <definedName name="vid_teplnos_10">et_union_hor!$M$149</definedName>
    <definedName name="vid_teplnos_11">'Форма 4.2.2 | Т-ТН'!$M$24</definedName>
    <definedName name="vid_teplnos_12">et_union_hor!$M$92</definedName>
    <definedName name="vid_teplnos_2">'Форма 4.2.1 | Т-ТЭ | ТСО'!$M$24</definedName>
    <definedName name="vid_teplnos_3">'Форма 4.2.1 | Т-ТЭ | предел'!$M$26</definedName>
    <definedName name="vid_teplnos_4">'Форма 4.2.2 | Т-передача ТЭ'!$M$24</definedName>
    <definedName name="vid_teplnos_5">'Форма 4.2.2 | Т-передача ТН'!$M$24</definedName>
    <definedName name="vid_teplnos_6">et_union_hor!$M$37</definedName>
    <definedName name="vid_teplnos_7">et_union_hor!$M$54</definedName>
    <definedName name="vid_teplnos_8">et_union_hor!$M$72</definedName>
    <definedName name="vid_teplnos_9">et_union_hor!$M$132</definedName>
    <definedName name="VidTopl">'Перечень тарифов'!$G$13</definedName>
    <definedName name="VidTopl_1">'Форма 4.2.1 | Т-ТЭ | &gt;=25МВт'!$M$7</definedName>
    <definedName name="VidTopl_2">'Форма 4.2.1 | Т-ТЭ | ТСО'!$M$8</definedName>
    <definedName name="VidTopl_3">'Форма 4.2.1 | Т-ТЭ | предел'!$M$10</definedName>
    <definedName name="warmNote">'Перечень тарифов'!$W$20:$W$31</definedName>
    <definedName name="warmSource">'Перечень тарифов'!$V$20:$V$31</definedName>
    <definedName name="year_list">TEHSHEET!$C$2:$C$6</definedName>
    <definedName name="year_list1">TEHSHEET!$B$2:$B$27</definedName>
  </definedNames>
  <calcPr calcId="162913" calcMode="manual"/>
</workbook>
</file>

<file path=xl/calcChain.xml><?xml version="1.0" encoding="utf-8"?>
<calcChain xmlns="http://schemas.openxmlformats.org/spreadsheetml/2006/main">
  <c r="A239" i="612" l="1"/>
  <c r="A240" i="612"/>
  <c r="A237" i="612"/>
  <c r="A238" i="612"/>
  <c r="O7" i="642" l="1"/>
  <c r="O8" i="642"/>
  <c r="O9" i="642"/>
  <c r="O10" i="642"/>
  <c r="N17" i="642"/>
  <c r="O17" i="642" s="1"/>
  <c r="P17" i="642" s="1"/>
  <c r="Q17" i="642" s="1"/>
  <c r="R17" i="642" s="1"/>
  <c r="S17" i="642" s="1"/>
  <c r="U17" i="642" s="1"/>
  <c r="V17" i="642" s="1"/>
  <c r="W17" i="642" s="1"/>
  <c r="X17" i="642" s="1"/>
  <c r="Y17" i="642" s="1"/>
  <c r="Z17" i="642" s="1"/>
  <c r="AB17" i="642" s="1"/>
  <c r="AC17" i="642" s="1"/>
  <c r="AD17" i="642" s="1"/>
  <c r="AE17" i="642" s="1"/>
  <c r="AF17" i="642" s="1"/>
  <c r="AG17" i="642" s="1"/>
  <c r="AI17" i="642" s="1"/>
  <c r="AJ17" i="642" s="1"/>
  <c r="AK17" i="642" s="1"/>
  <c r="AL17" i="642" s="1"/>
  <c r="AM17" i="642" s="1"/>
  <c r="AN17" i="642" s="1"/>
  <c r="AP17" i="642" s="1"/>
  <c r="AQ17" i="642" s="1"/>
  <c r="AR17" i="642" s="1"/>
  <c r="AS17" i="642" s="1"/>
  <c r="AT17" i="642" s="1"/>
  <c r="AU17" i="642" s="1"/>
  <c r="AW17" i="642" s="1"/>
  <c r="AX17" i="642" s="1"/>
  <c r="AY17" i="642" s="1"/>
  <c r="AZ17" i="642" s="1"/>
  <c r="BA17" i="642" s="1"/>
  <c r="BB17" i="642" s="1"/>
  <c r="BD17" i="642" s="1"/>
  <c r="BE17" i="642" s="1"/>
  <c r="BF17" i="642" s="1"/>
  <c r="L18" i="642"/>
  <c r="O18" i="642"/>
  <c r="BI18" i="642"/>
  <c r="L19" i="642"/>
  <c r="BI19" i="642"/>
  <c r="L20" i="642"/>
  <c r="BI20" i="642"/>
  <c r="L21" i="642"/>
  <c r="BI21" i="642"/>
  <c r="L22" i="642"/>
  <c r="BI22" i="642"/>
  <c r="L23" i="642"/>
  <c r="BI23" i="642"/>
  <c r="L24" i="642"/>
  <c r="Q25" i="642"/>
  <c r="X25" i="642"/>
  <c r="AE25" i="642"/>
  <c r="AL25" i="642"/>
  <c r="AS25" i="642"/>
  <c r="AZ25" i="642"/>
  <c r="BG24" i="642"/>
  <c r="BI24" i="642"/>
  <c r="BI25" i="642"/>
  <c r="BI26" i="642"/>
  <c r="L27" i="642"/>
  <c r="BI27" i="642"/>
  <c r="L28" i="642"/>
  <c r="Q29" i="642"/>
  <c r="X29" i="642"/>
  <c r="AE29" i="642"/>
  <c r="AL29" i="642"/>
  <c r="AS29" i="642"/>
  <c r="AZ29" i="642"/>
  <c r="BG28" i="642"/>
  <c r="BI28" i="642"/>
  <c r="BI29" i="642"/>
  <c r="BI30" i="642"/>
  <c r="L31" i="642"/>
  <c r="BI31" i="642"/>
  <c r="L32" i="642"/>
  <c r="Q33" i="642"/>
  <c r="X33" i="642"/>
  <c r="AE33" i="642"/>
  <c r="AL33" i="642"/>
  <c r="AS33" i="642"/>
  <c r="AZ33" i="642"/>
  <c r="BG32" i="642"/>
  <c r="BI32" i="642"/>
  <c r="BI33" i="642"/>
  <c r="BI34" i="642"/>
  <c r="BI35" i="642"/>
  <c r="BI36" i="642"/>
  <c r="A1" i="612"/>
  <c r="A2" i="612"/>
  <c r="A3" i="612"/>
  <c r="A4" i="612"/>
  <c r="A5" i="612"/>
  <c r="A6" i="612"/>
  <c r="A7" i="612"/>
  <c r="A8" i="612"/>
  <c r="A9" i="612"/>
  <c r="A10" i="612"/>
  <c r="A11" i="612"/>
  <c r="A12" i="612"/>
  <c r="A13" i="612"/>
  <c r="A14" i="612"/>
  <c r="A15" i="612"/>
  <c r="A16" i="612"/>
  <c r="A17" i="612"/>
  <c r="A18" i="612"/>
  <c r="A19" i="612"/>
  <c r="A20" i="612"/>
  <c r="A21" i="612"/>
  <c r="A22" i="612"/>
  <c r="A23" i="612"/>
  <c r="A24" i="612"/>
  <c r="A25" i="612"/>
  <c r="A26" i="612"/>
  <c r="A27" i="612"/>
  <c r="A28" i="612"/>
  <c r="A29" i="612"/>
  <c r="A30" i="612"/>
  <c r="A31" i="612"/>
  <c r="A32" i="612"/>
  <c r="A33" i="612"/>
  <c r="A34" i="612"/>
  <c r="A35" i="612"/>
  <c r="A36" i="612"/>
  <c r="A37" i="612"/>
  <c r="A38" i="612"/>
  <c r="A39" i="612"/>
  <c r="A40" i="612"/>
  <c r="A41" i="612"/>
  <c r="A42" i="612"/>
  <c r="A43" i="612"/>
  <c r="A44" i="612"/>
  <c r="A45" i="612"/>
  <c r="A46" i="612"/>
  <c r="A47" i="612"/>
  <c r="A48" i="612"/>
  <c r="A49" i="612"/>
  <c r="A50" i="612"/>
  <c r="A51" i="612"/>
  <c r="A52" i="612"/>
  <c r="A53" i="612"/>
  <c r="A54" i="612"/>
  <c r="A55" i="612"/>
  <c r="A56" i="612"/>
  <c r="A57" i="612"/>
  <c r="A58" i="612"/>
  <c r="A59" i="612"/>
  <c r="A60" i="612"/>
  <c r="A61" i="612"/>
  <c r="A62" i="612"/>
  <c r="A63" i="612"/>
  <c r="A64" i="612"/>
  <c r="A65" i="612"/>
  <c r="A66" i="612"/>
  <c r="A67" i="612"/>
  <c r="A68" i="612"/>
  <c r="A69" i="612"/>
  <c r="A70" i="612"/>
  <c r="A71" i="612"/>
  <c r="A72" i="612"/>
  <c r="A73" i="612"/>
  <c r="A74" i="612"/>
  <c r="A75" i="612"/>
  <c r="A76" i="612"/>
  <c r="A77" i="612"/>
  <c r="A78" i="612"/>
  <c r="A79" i="612"/>
  <c r="A80" i="612"/>
  <c r="A81" i="612"/>
  <c r="A82" i="612"/>
  <c r="A83" i="612"/>
  <c r="A84" i="612"/>
  <c r="A85" i="612"/>
  <c r="A86" i="612"/>
  <c r="A87" i="612"/>
  <c r="A88" i="612"/>
  <c r="A89" i="612"/>
  <c r="A90" i="612"/>
  <c r="A91" i="612"/>
  <c r="A92" i="612"/>
  <c r="A93" i="612"/>
  <c r="A94" i="612"/>
  <c r="A95" i="612"/>
  <c r="A96" i="612"/>
  <c r="A97" i="612"/>
  <c r="A98" i="612"/>
  <c r="A99" i="612"/>
  <c r="A100" i="612"/>
  <c r="A101" i="612"/>
  <c r="A102" i="612"/>
  <c r="A103" i="612"/>
  <c r="A104" i="612"/>
  <c r="A105" i="612"/>
  <c r="A106" i="612"/>
  <c r="A107" i="612"/>
  <c r="A108" i="612"/>
  <c r="A109" i="612"/>
  <c r="A110" i="612"/>
  <c r="A111" i="612"/>
  <c r="A112" i="612"/>
  <c r="A113" i="612"/>
  <c r="A114" i="612"/>
  <c r="A115" i="612"/>
  <c r="A116" i="612"/>
  <c r="A117" i="612"/>
  <c r="A118" i="612"/>
  <c r="A119" i="612"/>
  <c r="A120" i="612"/>
  <c r="A121" i="612"/>
  <c r="A122" i="612"/>
  <c r="A123" i="612"/>
  <c r="A124" i="612"/>
  <c r="A125" i="612"/>
  <c r="A126" i="612"/>
  <c r="A127" i="612"/>
  <c r="A128" i="612"/>
  <c r="A129" i="612"/>
  <c r="A130" i="612"/>
  <c r="A131" i="612"/>
  <c r="A132" i="612"/>
  <c r="A133" i="612"/>
  <c r="A134" i="612"/>
  <c r="A135" i="612"/>
  <c r="A136" i="612"/>
  <c r="A137" i="612"/>
  <c r="A138" i="612"/>
  <c r="A139" i="612"/>
  <c r="A140" i="612"/>
  <c r="A141" i="612"/>
  <c r="A142" i="612"/>
  <c r="A143" i="612"/>
  <c r="A144" i="612"/>
  <c r="A145" i="612"/>
  <c r="A146" i="612"/>
  <c r="A147" i="612"/>
  <c r="A148" i="612"/>
  <c r="A149" i="612"/>
  <c r="A150" i="612"/>
  <c r="A151" i="612"/>
  <c r="A152" i="612"/>
  <c r="A153" i="612"/>
  <c r="A154" i="612"/>
  <c r="A155" i="612"/>
  <c r="A156" i="612"/>
  <c r="A157" i="612"/>
  <c r="A158" i="612"/>
  <c r="A159" i="612"/>
  <c r="A160" i="612"/>
  <c r="A161" i="612"/>
  <c r="A162" i="612"/>
  <c r="A163" i="612"/>
  <c r="A164" i="612"/>
  <c r="A165" i="612"/>
  <c r="A166" i="612"/>
  <c r="A167" i="612"/>
  <c r="A168" i="612"/>
  <c r="A169" i="612"/>
  <c r="A170" i="612"/>
  <c r="A171" i="612"/>
  <c r="A172" i="612"/>
  <c r="A173" i="612"/>
  <c r="A174" i="612"/>
  <c r="A175" i="612"/>
  <c r="A176" i="612"/>
  <c r="A177" i="612"/>
  <c r="A178" i="612"/>
  <c r="A179" i="612"/>
  <c r="A180" i="612"/>
  <c r="A181" i="612"/>
  <c r="A182" i="612"/>
  <c r="A183" i="612"/>
  <c r="A184" i="612"/>
  <c r="A185" i="612"/>
  <c r="A186" i="612"/>
  <c r="A187" i="612"/>
  <c r="A188" i="612"/>
  <c r="A189" i="612"/>
  <c r="A190" i="612"/>
  <c r="A191" i="612"/>
  <c r="A192" i="612"/>
  <c r="A193" i="612"/>
  <c r="A194" i="612"/>
  <c r="A195" i="612"/>
  <c r="A196" i="612"/>
  <c r="A197" i="612"/>
  <c r="A198" i="612"/>
  <c r="A199" i="612"/>
  <c r="A200" i="612"/>
  <c r="A201" i="612"/>
  <c r="A202" i="612"/>
  <c r="A203" i="612"/>
  <c r="A204" i="612"/>
  <c r="A205" i="612"/>
  <c r="A206" i="612"/>
  <c r="A207" i="612"/>
  <c r="A208" i="612"/>
  <c r="A209" i="612"/>
  <c r="A210" i="612"/>
  <c r="A211" i="612"/>
  <c r="A212" i="612"/>
  <c r="A213" i="612"/>
  <c r="A214" i="612"/>
  <c r="A215" i="612"/>
  <c r="A216" i="612"/>
  <c r="A217" i="612"/>
  <c r="A218" i="612"/>
  <c r="A219" i="612"/>
  <c r="A220" i="612"/>
  <c r="A221" i="612"/>
  <c r="A222" i="612"/>
  <c r="A223" i="612"/>
  <c r="A224" i="612"/>
  <c r="A225" i="612"/>
  <c r="A226" i="612"/>
  <c r="A227" i="612"/>
  <c r="A228" i="612"/>
  <c r="A229" i="612"/>
  <c r="A230" i="612"/>
  <c r="A231" i="612"/>
  <c r="A232" i="612"/>
  <c r="A233" i="612"/>
  <c r="A234" i="612"/>
  <c r="A235" i="612"/>
  <c r="A236" i="612"/>
  <c r="AZ245" i="471"/>
  <c r="AS245" i="471"/>
  <c r="AL245" i="471"/>
  <c r="AE245" i="471"/>
  <c r="X245" i="471"/>
  <c r="O7" i="625" l="1"/>
  <c r="O8" i="625"/>
  <c r="O9" i="625"/>
  <c r="O10" i="625"/>
  <c r="N17" i="625"/>
  <c r="O17" i="625" s="1"/>
  <c r="P17" i="625" s="1"/>
  <c r="Q17" i="625" s="1"/>
  <c r="R17" i="625" s="1"/>
  <c r="S17" i="625" s="1"/>
  <c r="U17" i="625" s="1"/>
  <c r="V17" i="625" s="1"/>
  <c r="W17" i="625" s="1"/>
  <c r="X17" i="625" s="1"/>
  <c r="Y17" i="625" s="1"/>
  <c r="Z17" i="625" s="1"/>
  <c r="AB17" i="625" s="1"/>
  <c r="AC17" i="625" s="1"/>
  <c r="AD17" i="625" s="1"/>
  <c r="AE17" i="625" s="1"/>
  <c r="AF17" i="625" s="1"/>
  <c r="AG17" i="625" s="1"/>
  <c r="AI17" i="625" s="1"/>
  <c r="AJ17" i="625" s="1"/>
  <c r="AK17" i="625" s="1"/>
  <c r="AL17" i="625" s="1"/>
  <c r="AM17" i="625" s="1"/>
  <c r="AN17" i="625" s="1"/>
  <c r="AP17" i="625" s="1"/>
  <c r="AQ17" i="625" s="1"/>
  <c r="AR17" i="625" s="1"/>
  <c r="AS17" i="625" s="1"/>
  <c r="AT17" i="625" s="1"/>
  <c r="AU17" i="625" s="1"/>
  <c r="AW17" i="625" s="1"/>
  <c r="AX17" i="625" s="1"/>
  <c r="AY17" i="625" s="1"/>
  <c r="AZ17" i="625" s="1"/>
  <c r="BA17" i="625" s="1"/>
  <c r="BB17" i="625" s="1"/>
  <c r="BD17" i="625" s="1"/>
  <c r="BE17" i="625" s="1"/>
  <c r="BF17" i="625" s="1"/>
  <c r="L18" i="625"/>
  <c r="O18" i="625"/>
  <c r="BI18" i="625"/>
  <c r="L19" i="625"/>
  <c r="BI19" i="625"/>
  <c r="L20" i="625"/>
  <c r="BI20" i="625"/>
  <c r="L21" i="625"/>
  <c r="BI21" i="625"/>
  <c r="L22" i="625"/>
  <c r="BI22" i="625"/>
  <c r="L23" i="625"/>
  <c r="BI23" i="625"/>
  <c r="L24" i="625"/>
  <c r="Q25" i="625"/>
  <c r="X25" i="625"/>
  <c r="AE25" i="625"/>
  <c r="AL25" i="625"/>
  <c r="AS25" i="625"/>
  <c r="AZ25" i="625"/>
  <c r="BG24" i="625"/>
  <c r="BI24" i="625"/>
  <c r="BI25" i="625"/>
  <c r="BI26" i="625"/>
  <c r="BI27" i="625"/>
  <c r="BI28" i="625"/>
  <c r="AZ56" i="471"/>
  <c r="AS56" i="471"/>
  <c r="AL56" i="471"/>
  <c r="AE56" i="471"/>
  <c r="X56" i="471"/>
  <c r="H18" i="644"/>
  <c r="H17" i="644"/>
  <c r="H15" i="644"/>
  <c r="H14" i="644"/>
  <c r="H12" i="644"/>
  <c r="H11" i="644"/>
  <c r="H9" i="644"/>
  <c r="H8" i="644"/>
  <c r="H7" i="644"/>
  <c r="H18" i="622"/>
  <c r="H15" i="622"/>
  <c r="H14" i="622"/>
  <c r="H17" i="622"/>
  <c r="H12" i="622"/>
  <c r="H9" i="622"/>
  <c r="H8" i="622"/>
  <c r="H12" i="614"/>
  <c r="H9" i="614"/>
  <c r="H8" i="614"/>
  <c r="H12" i="643"/>
  <c r="H9" i="643"/>
  <c r="H8" i="643"/>
  <c r="F15" i="644"/>
  <c r="F13" i="644"/>
  <c r="F11" i="644"/>
  <c r="F12" i="644"/>
  <c r="F19" i="644"/>
  <c r="F17" i="644"/>
  <c r="F10" i="644"/>
  <c r="F8" i="644"/>
  <c r="F16" i="644"/>
  <c r="F14" i="644"/>
  <c r="F18" i="644"/>
  <c r="F9" i="644"/>
  <c r="F14" i="622"/>
  <c r="F19" i="622"/>
  <c r="F17" i="622"/>
  <c r="F15" i="622"/>
  <c r="F18" i="622"/>
  <c r="F16" i="622"/>
  <c r="R14" i="601" l="1"/>
  <c r="R13" i="601"/>
  <c r="R12" i="601"/>
  <c r="P12" i="601"/>
  <c r="M14" i="601"/>
  <c r="M13" i="601"/>
  <c r="M12" i="601"/>
  <c r="H19" i="644" l="1"/>
  <c r="H13" i="622"/>
  <c r="H13" i="614"/>
  <c r="H19" i="622"/>
  <c r="H13" i="643"/>
  <c r="H13" i="644"/>
  <c r="E3" i="437"/>
  <c r="B2" i="525"/>
  <c r="B3" i="525"/>
  <c r="O7" i="627" l="1"/>
  <c r="O8" i="627"/>
  <c r="O9" i="627"/>
  <c r="O10" i="627"/>
  <c r="O17" i="627"/>
  <c r="P17" i="627" s="1"/>
  <c r="Q17" i="627" s="1"/>
  <c r="R17" i="627" s="1"/>
  <c r="S17" i="627" s="1"/>
  <c r="U17" i="627" s="1"/>
  <c r="V17" i="627" s="1"/>
  <c r="W17" i="627" s="1"/>
  <c r="Z24" i="627"/>
  <c r="Q25" i="627"/>
  <c r="L21" i="627"/>
  <c r="X24" i="627"/>
  <c r="L18" i="627"/>
  <c r="L20" i="627"/>
  <c r="L24" i="627"/>
  <c r="Y23" i="627"/>
  <c r="L23" i="627"/>
  <c r="L19" i="627"/>
  <c r="O7" i="632" l="1"/>
  <c r="O8" i="632"/>
  <c r="O9" i="632"/>
  <c r="O10" i="632"/>
  <c r="O18" i="632"/>
  <c r="P18" i="632" s="1"/>
  <c r="Q18" i="632" s="1"/>
  <c r="R18" i="632" s="1"/>
  <c r="S18" i="632" s="1"/>
  <c r="T18" i="632" s="1"/>
  <c r="V18" i="632" s="1"/>
  <c r="X18" i="632" s="1"/>
  <c r="R24" i="632"/>
  <c r="L21" i="632"/>
  <c r="L20" i="632"/>
  <c r="L23" i="632"/>
  <c r="L19" i="632"/>
  <c r="L22" i="632"/>
  <c r="Y23" i="632"/>
  <c r="M12" i="550" l="1"/>
  <c r="BI251" i="471" l="1"/>
  <c r="BI250" i="471"/>
  <c r="BI249" i="471"/>
  <c r="BI248" i="471"/>
  <c r="BI247" i="471"/>
  <c r="BI246" i="471"/>
  <c r="BI245" i="471"/>
  <c r="Q245" i="471"/>
  <c r="BI244" i="471"/>
  <c r="BI243" i="471"/>
  <c r="BI242" i="471"/>
  <c r="BI241" i="471"/>
  <c r="BI240" i="471"/>
  <c r="BI239" i="471"/>
  <c r="BI238" i="471"/>
  <c r="H11" i="643"/>
  <c r="H7" i="643"/>
  <c r="F12" i="643"/>
  <c r="F13" i="643"/>
  <c r="F10" i="643"/>
  <c r="F9" i="643"/>
  <c r="F11" i="643"/>
  <c r="F8" i="643"/>
  <c r="L243" i="471"/>
  <c r="L239" i="471"/>
  <c r="L238" i="471"/>
  <c r="L242" i="471"/>
  <c r="L244" i="471"/>
  <c r="L241" i="471"/>
  <c r="L240" i="471"/>
  <c r="BG244" i="471"/>
  <c r="H11" i="641" l="1"/>
  <c r="H7" i="641"/>
  <c r="Z233" i="471"/>
  <c r="Z232" i="471"/>
  <c r="Z231" i="471"/>
  <c r="Z230" i="471"/>
  <c r="Z229" i="471"/>
  <c r="Z228" i="471"/>
  <c r="Z227" i="471"/>
  <c r="Q227" i="471"/>
  <c r="Z226" i="471"/>
  <c r="Z225" i="471"/>
  <c r="Z224" i="471"/>
  <c r="Z223" i="471"/>
  <c r="Z222" i="471"/>
  <c r="Z221" i="471"/>
  <c r="Z220" i="471"/>
  <c r="Z33" i="640"/>
  <c r="Z32" i="640"/>
  <c r="Z31" i="640"/>
  <c r="Z30" i="640"/>
  <c r="Z29" i="640"/>
  <c r="Z28" i="640"/>
  <c r="Z27" i="640"/>
  <c r="Q27" i="640"/>
  <c r="Z26" i="640"/>
  <c r="Z25" i="640"/>
  <c r="Z24" i="640"/>
  <c r="Z23" i="640"/>
  <c r="Z22" i="640"/>
  <c r="Z21" i="640"/>
  <c r="Z20" i="640"/>
  <c r="N19" i="640"/>
  <c r="O19" i="640" s="1"/>
  <c r="P19" i="640" s="1"/>
  <c r="Q19" i="640" s="1"/>
  <c r="R19" i="640" s="1"/>
  <c r="S19" i="640" s="1"/>
  <c r="U19" i="640" s="1"/>
  <c r="O12" i="640"/>
  <c r="O11" i="640"/>
  <c r="O10" i="640"/>
  <c r="O9" i="640"/>
  <c r="F12" i="641"/>
  <c r="F8" i="641"/>
  <c r="F13" i="641"/>
  <c r="L20" i="640"/>
  <c r="F9" i="641"/>
  <c r="L22" i="640"/>
  <c r="X26" i="640"/>
  <c r="L25" i="640"/>
  <c r="L23" i="640"/>
  <c r="L26" i="640"/>
  <c r="F11" i="641"/>
  <c r="L21" i="640"/>
  <c r="L24" i="640"/>
  <c r="F10" i="641"/>
  <c r="L225" i="471"/>
  <c r="L223" i="471"/>
  <c r="L226" i="471"/>
  <c r="L224" i="471"/>
  <c r="X226" i="471"/>
  <c r="L221" i="471"/>
  <c r="L222" i="471"/>
  <c r="L220" i="471"/>
  <c r="V19" i="640" l="1"/>
  <c r="W19" i="640" s="1"/>
  <c r="AA198" i="471" l="1"/>
  <c r="AI197" i="471"/>
  <c r="R184" i="471"/>
  <c r="V120" i="471"/>
  <c r="AF111" i="471"/>
  <c r="V110" i="471"/>
  <c r="AE109" i="471"/>
  <c r="V109" i="471"/>
  <c r="Q150" i="471"/>
  <c r="Z149" i="471"/>
  <c r="Q132" i="471"/>
  <c r="Z131" i="471"/>
  <c r="Q92" i="471"/>
  <c r="Z91" i="471"/>
  <c r="Q168" i="471"/>
  <c r="Z167" i="471"/>
  <c r="AA166" i="471"/>
  <c r="Z80" i="471"/>
  <c r="Z79" i="471"/>
  <c r="Z78" i="471"/>
  <c r="Z77" i="471"/>
  <c r="Z76" i="471"/>
  <c r="Z75" i="471"/>
  <c r="Z74" i="471"/>
  <c r="Q74" i="471"/>
  <c r="Z73" i="471"/>
  <c r="Z72" i="471"/>
  <c r="Z71" i="471"/>
  <c r="Z70" i="471"/>
  <c r="Z69" i="471"/>
  <c r="Z68" i="471"/>
  <c r="Z67" i="471"/>
  <c r="BI62" i="471"/>
  <c r="BI61" i="471"/>
  <c r="BI60" i="471"/>
  <c r="BI59" i="471"/>
  <c r="BI58" i="471"/>
  <c r="BI57" i="471"/>
  <c r="BI56" i="471"/>
  <c r="Q56" i="471"/>
  <c r="BI55" i="471"/>
  <c r="BI54" i="471"/>
  <c r="BI53" i="471"/>
  <c r="BI52" i="471"/>
  <c r="BI51" i="471"/>
  <c r="BI50" i="471"/>
  <c r="BI49" i="471"/>
  <c r="Z44" i="471"/>
  <c r="Z43" i="471"/>
  <c r="Z42" i="471"/>
  <c r="Z41" i="471"/>
  <c r="Z40" i="471"/>
  <c r="Z39" i="471"/>
  <c r="Z38" i="471"/>
  <c r="Q38" i="471"/>
  <c r="Z37" i="471"/>
  <c r="Z36" i="471"/>
  <c r="Z35" i="471"/>
  <c r="Z34" i="471"/>
  <c r="Z33" i="471"/>
  <c r="Z32" i="471"/>
  <c r="Z31" i="471"/>
  <c r="H11" i="639"/>
  <c r="H7" i="639"/>
  <c r="H11" i="638"/>
  <c r="H7" i="638"/>
  <c r="H11" i="637"/>
  <c r="H7" i="637"/>
  <c r="H11" i="636"/>
  <c r="H7" i="636"/>
  <c r="H11" i="635"/>
  <c r="H7" i="635"/>
  <c r="H11" i="634"/>
  <c r="H7" i="634"/>
  <c r="N10" i="633"/>
  <c r="N9" i="633"/>
  <c r="N8" i="633"/>
  <c r="N7" i="633"/>
  <c r="O10" i="628"/>
  <c r="O9" i="628"/>
  <c r="O8" i="628"/>
  <c r="O7" i="628"/>
  <c r="O17" i="630"/>
  <c r="P17" i="630" s="1"/>
  <c r="Q17" i="630" s="1"/>
  <c r="R17" i="630" s="1"/>
  <c r="S17" i="630" s="1"/>
  <c r="U17" i="630" s="1"/>
  <c r="V17" i="630" s="1"/>
  <c r="O10" i="630"/>
  <c r="O9" i="630"/>
  <c r="O8" i="630"/>
  <c r="O7" i="630"/>
  <c r="O10" i="629"/>
  <c r="O9" i="629"/>
  <c r="O8" i="629"/>
  <c r="O7" i="629"/>
  <c r="F13" i="634"/>
  <c r="F13" i="639"/>
  <c r="F8" i="637"/>
  <c r="F10" i="635"/>
  <c r="F12" i="637"/>
  <c r="F11" i="634"/>
  <c r="F9" i="639"/>
  <c r="F13" i="636"/>
  <c r="F10" i="639"/>
  <c r="F8" i="636"/>
  <c r="F11" i="636"/>
  <c r="F9" i="638"/>
  <c r="F8" i="635"/>
  <c r="F10" i="636"/>
  <c r="F10" i="638"/>
  <c r="F9" i="636"/>
  <c r="F11" i="635"/>
  <c r="F9" i="634"/>
  <c r="F11" i="638"/>
  <c r="F9" i="637"/>
  <c r="F12" i="636"/>
  <c r="F9" i="635"/>
  <c r="F8" i="638"/>
  <c r="F12" i="638"/>
  <c r="F10" i="634"/>
  <c r="F8" i="634"/>
  <c r="F8" i="639"/>
  <c r="F12" i="634"/>
  <c r="F10" i="637"/>
  <c r="F11" i="639"/>
  <c r="F12" i="639"/>
  <c r="F13" i="635"/>
  <c r="F13" i="638"/>
  <c r="F13" i="637"/>
  <c r="F12" i="635"/>
  <c r="F11" i="637"/>
  <c r="L108" i="471"/>
  <c r="L35" i="471"/>
  <c r="X167" i="471"/>
  <c r="L179" i="471"/>
  <c r="L146" i="471"/>
  <c r="L31" i="471"/>
  <c r="L164" i="471"/>
  <c r="L165" i="471"/>
  <c r="L194" i="471"/>
  <c r="L181" i="471"/>
  <c r="L144" i="471"/>
  <c r="L53" i="471"/>
  <c r="L71" i="471"/>
  <c r="BG55" i="471"/>
  <c r="L128" i="471"/>
  <c r="L103" i="471"/>
  <c r="L162" i="471"/>
  <c r="Y148" i="471"/>
  <c r="X37" i="471"/>
  <c r="X149" i="471"/>
  <c r="L180" i="471"/>
  <c r="L130" i="471"/>
  <c r="L104" i="471"/>
  <c r="AH197" i="471"/>
  <c r="L67" i="471"/>
  <c r="AC110" i="471"/>
  <c r="L131" i="471"/>
  <c r="L73" i="471"/>
  <c r="L127" i="471"/>
  <c r="AC120" i="471"/>
  <c r="AD108" i="471"/>
  <c r="L87" i="471"/>
  <c r="Y130" i="471"/>
  <c r="L33" i="471"/>
  <c r="L52" i="471"/>
  <c r="L149" i="471"/>
  <c r="L85" i="471"/>
  <c r="L109" i="471"/>
  <c r="L163" i="471"/>
  <c r="L126" i="471"/>
  <c r="L51" i="471"/>
  <c r="L86" i="471"/>
  <c r="L196" i="471"/>
  <c r="L34" i="471"/>
  <c r="L120" i="471"/>
  <c r="X73" i="471"/>
  <c r="L90" i="471"/>
  <c r="L125" i="471"/>
  <c r="L72" i="471"/>
  <c r="L166" i="471"/>
  <c r="X91" i="471"/>
  <c r="Y183" i="471"/>
  <c r="L110" i="471"/>
  <c r="L88" i="471"/>
  <c r="L69" i="471"/>
  <c r="L182" i="471"/>
  <c r="L50" i="471"/>
  <c r="L105" i="471"/>
  <c r="L36" i="471"/>
  <c r="L145" i="471"/>
  <c r="L37" i="471"/>
  <c r="Y166" i="471"/>
  <c r="X131" i="471"/>
  <c r="L70" i="471"/>
  <c r="AC109" i="471"/>
  <c r="L193" i="471"/>
  <c r="L148" i="471"/>
  <c r="L54" i="471"/>
  <c r="L195" i="471"/>
  <c r="L197" i="471"/>
  <c r="L68" i="471"/>
  <c r="L183" i="471"/>
  <c r="L91" i="471"/>
  <c r="L32" i="471"/>
  <c r="L167" i="471"/>
  <c r="L106" i="471"/>
  <c r="L55" i="471"/>
  <c r="L161" i="471"/>
  <c r="L49" i="471"/>
  <c r="Y90" i="471"/>
  <c r="L143" i="471"/>
  <c r="O10" i="631" l="1"/>
  <c r="O9" i="631"/>
  <c r="O8" i="631"/>
  <c r="O7" i="631"/>
  <c r="O12" i="626"/>
  <c r="O11" i="626"/>
  <c r="O10" i="626"/>
  <c r="O9" i="626"/>
  <c r="Z31" i="624"/>
  <c r="Z30" i="624"/>
  <c r="Z29" i="624"/>
  <c r="Z28" i="624"/>
  <c r="Z27" i="624"/>
  <c r="Z26" i="624"/>
  <c r="Z25" i="624"/>
  <c r="Q25" i="624"/>
  <c r="Z24" i="624"/>
  <c r="Z23" i="624"/>
  <c r="Z22" i="624"/>
  <c r="Z21" i="624"/>
  <c r="Z20" i="624"/>
  <c r="Z19" i="624"/>
  <c r="Z18" i="624"/>
  <c r="N17" i="624"/>
  <c r="O17" i="624" s="1"/>
  <c r="P17" i="624" s="1"/>
  <c r="Q17" i="624" s="1"/>
  <c r="R17" i="624" s="1"/>
  <c r="S17" i="624" s="1"/>
  <c r="U17" i="624" s="1"/>
  <c r="O10" i="624"/>
  <c r="O9" i="624"/>
  <c r="O8" i="624"/>
  <c r="O7" i="624"/>
  <c r="Z33" i="626"/>
  <c r="Z32" i="626"/>
  <c r="Z31" i="626"/>
  <c r="Z30" i="626"/>
  <c r="Z29" i="626"/>
  <c r="Z28" i="626"/>
  <c r="Z27" i="626"/>
  <c r="Q27" i="626"/>
  <c r="Z26" i="626"/>
  <c r="Z25" i="626"/>
  <c r="Z24" i="626"/>
  <c r="Z23" i="626"/>
  <c r="Z22" i="626"/>
  <c r="Z21" i="626"/>
  <c r="Z20" i="626"/>
  <c r="N19" i="626"/>
  <c r="O19" i="626" s="1"/>
  <c r="P19" i="626" s="1"/>
  <c r="Q19" i="626" s="1"/>
  <c r="R19" i="626" s="1"/>
  <c r="S19" i="626" s="1"/>
  <c r="U19" i="626" s="1"/>
  <c r="L24" i="626"/>
  <c r="L21" i="626"/>
  <c r="L21" i="624"/>
  <c r="L23" i="624"/>
  <c r="L22" i="624"/>
  <c r="X26" i="626"/>
  <c r="L20" i="624"/>
  <c r="L19" i="624"/>
  <c r="L22" i="626"/>
  <c r="L26" i="626"/>
  <c r="L24" i="624"/>
  <c r="L18" i="624"/>
  <c r="L20" i="626"/>
  <c r="L23" i="626"/>
  <c r="X24" i="624"/>
  <c r="L25" i="626"/>
  <c r="V19" i="626" l="1"/>
  <c r="W19" i="626" s="1"/>
  <c r="V17" i="624"/>
  <c r="W17" i="624" s="1"/>
  <c r="AA24" i="633"/>
  <c r="AI23" i="633"/>
  <c r="N18" i="633"/>
  <c r="R18" i="633" s="1"/>
  <c r="Y18" i="633" s="1"/>
  <c r="Z18" i="633" s="1"/>
  <c r="AA18" i="633" s="1"/>
  <c r="AB18" i="633" s="1"/>
  <c r="AC18" i="633" s="1"/>
  <c r="AE18" i="633" s="1"/>
  <c r="Q25" i="631"/>
  <c r="Z24" i="631"/>
  <c r="AA23" i="631"/>
  <c r="O17" i="631"/>
  <c r="P17" i="631" s="1"/>
  <c r="Q17" i="631" s="1"/>
  <c r="R17" i="631" s="1"/>
  <c r="S17" i="631" s="1"/>
  <c r="Q25" i="630"/>
  <c r="Z24" i="630"/>
  <c r="W17" i="630"/>
  <c r="L23" i="633"/>
  <c r="AH23" i="633"/>
  <c r="L18" i="630"/>
  <c r="L22" i="631"/>
  <c r="X24" i="631"/>
  <c r="L19" i="631"/>
  <c r="X24" i="630"/>
  <c r="L24" i="631"/>
  <c r="L23" i="630"/>
  <c r="L22" i="633"/>
  <c r="L19" i="630"/>
  <c r="L20" i="631"/>
  <c r="L18" i="631"/>
  <c r="L21" i="631"/>
  <c r="Y23" i="631"/>
  <c r="L19" i="633"/>
  <c r="L20" i="633"/>
  <c r="L21" i="630"/>
  <c r="Y23" i="630"/>
  <c r="L20" i="630"/>
  <c r="L23" i="631"/>
  <c r="L24" i="630"/>
  <c r="L21" i="633"/>
  <c r="AG18" i="633" l="1"/>
  <c r="U17" i="631"/>
  <c r="Q25" i="629"/>
  <c r="Z24" i="629"/>
  <c r="O17" i="629"/>
  <c r="P17" i="629" s="1"/>
  <c r="Q17" i="629" s="1"/>
  <c r="R17" i="629" s="1"/>
  <c r="AF26" i="628"/>
  <c r="V25" i="628"/>
  <c r="AE24" i="628"/>
  <c r="V24" i="628"/>
  <c r="O17" i="628"/>
  <c r="P17" i="628" s="1"/>
  <c r="Q17" i="628" s="1"/>
  <c r="R17" i="628" s="1"/>
  <c r="S17" i="628" s="1"/>
  <c r="T17" i="628" s="1"/>
  <c r="U17" i="628" s="1"/>
  <c r="V17" i="628" s="1"/>
  <c r="W17" i="628" s="1"/>
  <c r="L23" i="628"/>
  <c r="L24" i="629"/>
  <c r="L21" i="629"/>
  <c r="L19" i="629"/>
  <c r="AC24" i="628"/>
  <c r="L20" i="628"/>
  <c r="L18" i="629"/>
  <c r="Y23" i="629"/>
  <c r="L20" i="629"/>
  <c r="AD23" i="628"/>
  <c r="E2" i="437"/>
  <c r="L21" i="628"/>
  <c r="AC25" i="628"/>
  <c r="L18" i="628"/>
  <c r="L24" i="628"/>
  <c r="L19" i="628"/>
  <c r="L23" i="629"/>
  <c r="L25" i="628"/>
  <c r="X24" i="629"/>
  <c r="V17" i="631" l="1"/>
  <c r="W17" i="631" s="1"/>
  <c r="X17" i="628"/>
  <c r="Z17" i="628" s="1"/>
  <c r="S17" i="629"/>
  <c r="U17" i="629" s="1"/>
  <c r="V17" i="629" s="1"/>
  <c r="W17" i="629" s="1"/>
  <c r="AB17" i="628" l="1"/>
  <c r="M292" i="471"/>
  <c r="R307" i="471"/>
  <c r="H11" i="622"/>
  <c r="H7" i="622"/>
  <c r="P297" i="471"/>
  <c r="R302" i="471"/>
  <c r="R297" i="471"/>
  <c r="H11" i="618"/>
  <c r="H7" i="618"/>
  <c r="H11" i="617"/>
  <c r="H7" i="617"/>
  <c r="H11" i="616"/>
  <c r="H7" i="616"/>
  <c r="H11" i="614"/>
  <c r="H7" i="614"/>
  <c r="H340" i="471"/>
  <c r="E29" i="205"/>
  <c r="F29" i="205"/>
  <c r="E327" i="471"/>
  <c r="E332" i="471"/>
  <c r="F8" i="616"/>
  <c r="F11" i="617"/>
  <c r="F13" i="622"/>
  <c r="F10" i="616"/>
  <c r="F8" i="617"/>
  <c r="F11" i="616"/>
  <c r="F12" i="616"/>
  <c r="F9" i="618"/>
  <c r="F9" i="617"/>
  <c r="F10" i="618"/>
  <c r="F13" i="617"/>
  <c r="F8" i="622"/>
  <c r="F10" i="617"/>
  <c r="F13" i="616"/>
  <c r="F13" i="618"/>
  <c r="F10" i="622"/>
  <c r="F8" i="618"/>
  <c r="F9" i="622"/>
  <c r="F12" i="617"/>
  <c r="F11" i="622"/>
  <c r="F11" i="618"/>
  <c r="F9" i="616"/>
  <c r="F12" i="622"/>
  <c r="F12" i="618"/>
  <c r="F8" i="614"/>
  <c r="F11" i="614"/>
  <c r="F12" i="614"/>
  <c r="F10" i="614"/>
  <c r="F9" i="614"/>
  <c r="F13" i="614"/>
  <c r="F339" i="471"/>
  <c r="F337" i="471"/>
  <c r="F340" i="471"/>
  <c r="M302" i="471"/>
  <c r="F342" i="471"/>
  <c r="F338" i="471"/>
  <c r="F341" i="471"/>
  <c r="M307" i="471"/>
  <c r="M297" i="471"/>
</calcChain>
</file>

<file path=xl/sharedStrings.xml><?xml version="1.0" encoding="utf-8"?>
<sst xmlns="http://schemas.openxmlformats.org/spreadsheetml/2006/main" count="4173" uniqueCount="1662">
  <si>
    <t>et_List02(_1,_2,_3)</t>
  </si>
  <si>
    <t>Ссылка</t>
  </si>
  <si>
    <t>специальный (упрощенная система налогообложения, система налогообложения для сельскохозяйственных производителей)</t>
  </si>
  <si>
    <t>без дифференциации</t>
  </si>
  <si>
    <t>Добавить МО</t>
  </si>
  <si>
    <t>Добавить строку</t>
  </si>
  <si>
    <t>ставка за содержание тепловой мощности, тыс.руб./Гкал/ч/мес</t>
  </si>
  <si>
    <t xml:space="preserve">Наименование системы теплоснабжения </t>
  </si>
  <si>
    <t>1.1.1</t>
  </si>
  <si>
    <t>Схема подключения теплопотребляющей установки к коллектору источника тепловой энергии</t>
  </si>
  <si>
    <t>Группа потребителей</t>
  </si>
  <si>
    <t>Добавить группу потребителей</t>
  </si>
  <si>
    <t>Добавить схему подключения</t>
  </si>
  <si>
    <t>et_List06(_1,_2,_3)</t>
  </si>
  <si>
    <t>modList01</t>
  </si>
  <si>
    <t>modList03</t>
  </si>
  <si>
    <t>Территория действия тарифа</t>
  </si>
  <si>
    <t>Добавить источник тепловой энергии</t>
  </si>
  <si>
    <t>Добавить наименование системы теплоснабжения</t>
  </si>
  <si>
    <t>Добавить территорию действия тарифа</t>
  </si>
  <si>
    <t>Наименование тарифа</t>
  </si>
  <si>
    <t>Группы потребителей
(kind_of_cons)</t>
  </si>
  <si>
    <t xml:space="preserve">Источник тепловой энергии  </t>
  </si>
  <si>
    <t>к тепловой сети без дополнительного преобразования на тепловых пунктах, эксплуатируемых теплоснабжающей организацией</t>
  </si>
  <si>
    <t>организации-перепродавцы</t>
  </si>
  <si>
    <t>Добавить вид теплоносителя (параметры теплоносителя)</t>
  </si>
  <si>
    <t>надземная (наземная)</t>
  </si>
  <si>
    <t>подземная (канальная)</t>
  </si>
  <si>
    <t>подземная (бесканальная)</t>
  </si>
  <si>
    <t>Тип прокладки тепловых сетей
(kind_of_nets)</t>
  </si>
  <si>
    <t>50 - 250 мм</t>
  </si>
  <si>
    <t>251 - 400 мм</t>
  </si>
  <si>
    <t>401 - 550 мм</t>
  </si>
  <si>
    <t>551 - 700 мм</t>
  </si>
  <si>
    <t>701 мм и выше</t>
  </si>
  <si>
    <t>Диапазаны диаметров тепловых сетей
(kind_of_diameters)</t>
  </si>
  <si>
    <t>не превышает 0,1 Гкал/ч</t>
  </si>
  <si>
    <t>более 0,1 Гкал/ч и не превышает 1,5 Гкал/ч</t>
  </si>
  <si>
    <t>превышает 1,5 Гкал/ч при наличии технической возможности подключения</t>
  </si>
  <si>
    <t>превышает 1,5 Гкал/ч при отсутствии технической возможности подключения</t>
  </si>
  <si>
    <t>Подключаемая тепловая нагрузка
(kind_of_load)</t>
  </si>
  <si>
    <t>Добавить поставщика</t>
  </si>
  <si>
    <t>первичное раскрытие информации</t>
  </si>
  <si>
    <t>изменения в раскрытой ранее информации</t>
  </si>
  <si>
    <t>Чеченская республика</t>
  </si>
  <si>
    <t>Чувашская республика</t>
  </si>
  <si>
    <t>Чукотский автономный округ</t>
  </si>
  <si>
    <t>Ямало-Ненецкий автономный округ</t>
  </si>
  <si>
    <t>Ярославская область</t>
  </si>
  <si>
    <t>2</t>
  </si>
  <si>
    <t>3</t>
  </si>
  <si>
    <t>4</t>
  </si>
  <si>
    <t>Субъект РФ</t>
  </si>
  <si>
    <t>ИНН</t>
  </si>
  <si>
    <t>КПП</t>
  </si>
  <si>
    <t>Комментарии</t>
  </si>
  <si>
    <t>Результат проверки</t>
  </si>
  <si>
    <t>Расчетные листы</t>
  </si>
  <si>
    <t>Скрытые листы</t>
  </si>
  <si>
    <t>TEHSHEET</t>
  </si>
  <si>
    <t>Титульный</t>
  </si>
  <si>
    <t>AllSheetsInThisWorkbook</t>
  </si>
  <si>
    <t>modProv</t>
  </si>
  <si>
    <t>modfrmReestr</t>
  </si>
  <si>
    <t>modHyp</t>
  </si>
  <si>
    <t>г.Байконур</t>
  </si>
  <si>
    <t>г.Санкт-Петербург</t>
  </si>
  <si>
    <t>REGION</t>
  </si>
  <si>
    <t>5</t>
  </si>
  <si>
    <t>6</t>
  </si>
  <si>
    <t>Дата/Время</t>
  </si>
  <si>
    <t>Сообщение</t>
  </si>
  <si>
    <t>Статус</t>
  </si>
  <si>
    <t>modClassifierValidate</t>
  </si>
  <si>
    <t>modReestr</t>
  </si>
  <si>
    <t>modUpdTemplMain</t>
  </si>
  <si>
    <t>modList00</t>
  </si>
  <si>
    <t>Юридический адрес</t>
  </si>
  <si>
    <t>Почтовый адрес</t>
  </si>
  <si>
    <t>Наименование организации</t>
  </si>
  <si>
    <t>Вид деятельности</t>
  </si>
  <si>
    <t>Адрес регулируемой организации</t>
  </si>
  <si>
    <t>modList02</t>
  </si>
  <si>
    <t>logical</t>
  </si>
  <si>
    <t>да</t>
  </si>
  <si>
    <t>нет</t>
  </si>
  <si>
    <t>year_list</t>
  </si>
  <si>
    <t>Фамилия, имя, отчество</t>
  </si>
  <si>
    <t>Должность</t>
  </si>
  <si>
    <t>e-mail</t>
  </si>
  <si>
    <t>Республика Татарстан</t>
  </si>
  <si>
    <t>Причина</t>
  </si>
  <si>
    <t>№ п/п</t>
  </si>
  <si>
    <t>1</t>
  </si>
  <si>
    <t>Ульяновская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</si>
  <si>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</si>
  <si>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</si>
  <si>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</si>
  <si>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</si>
  <si>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</si>
  <si>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</si>
  <si>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</si>
  <si>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</si>
  <si>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</si>
  <si>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</si>
  <si>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</si>
  <si>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</si>
  <si>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</si>
  <si>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</si>
  <si>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</si>
  <si>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</si>
  <si>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 Москва</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</si>
  <si>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</si>
  <si>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</si>
  <si>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</si>
  <si>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</si>
  <si>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</si>
  <si>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</si>
  <si>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</si>
  <si>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</si>
  <si>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</si>
  <si>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</si>
  <si>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</si>
  <si>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</si>
  <si>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</si>
  <si>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</si>
  <si>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</si>
  <si>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</si>
  <si>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</si>
  <si>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</si>
  <si>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</si>
  <si>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Московская область</t>
  </si>
  <si>
    <t>Оренбургская область</t>
  </si>
  <si>
    <t>Орловская область</t>
  </si>
  <si>
    <t>Пензенская область</t>
  </si>
  <si>
    <t>Пермский край</t>
  </si>
  <si>
    <t>Приморский край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</si>
  <si>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</si>
  <si>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</si>
  <si>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</si>
  <si>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</si>
  <si>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</si>
  <si>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</si>
  <si>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</si>
  <si>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</si>
  <si>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</si>
  <si>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</si>
  <si>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</si>
  <si>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</si>
  <si>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</si>
  <si>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</si>
  <si>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</si>
  <si>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</si>
  <si>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</si>
  <si>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</si>
  <si>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</si>
  <si>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</si>
  <si>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Псковская область</t>
  </si>
  <si>
    <t>Республика Адыгея</t>
  </si>
  <si>
    <t>Республика Алтай</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</si>
  <si>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</si>
  <si>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</si>
  <si>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</si>
  <si>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</si>
  <si>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</si>
  <si>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</si>
  <si>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</si>
  <si>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Хабаровский край</t>
  </si>
  <si>
    <t>Ханты-Мансийский автономный округ</t>
  </si>
  <si>
    <t>Челябинская область</t>
  </si>
  <si>
    <t>Является ли данное юридическое лицо подразделением (филиалом) другой организации</t>
  </si>
  <si>
    <t>(код) номер телефона</t>
  </si>
  <si>
    <t>Руководитель</t>
  </si>
  <si>
    <t>Главный бухгалтер</t>
  </si>
  <si>
    <t>Должностное лицо, ответственное за составление формы</t>
  </si>
  <si>
    <t>et_Comm</t>
  </si>
  <si>
    <t>Комментарий</t>
  </si>
  <si>
    <t>Добавить</t>
  </si>
  <si>
    <t>modThisWorkbook</t>
  </si>
  <si>
    <t>modfrmCheckUpdates</t>
  </si>
  <si>
    <t>modInfo</t>
  </si>
  <si>
    <t>modComm</t>
  </si>
  <si>
    <t>Ссылки на публикации</t>
  </si>
  <si>
    <t>7</t>
  </si>
  <si>
    <t>8</t>
  </si>
  <si>
    <t>Месяц
(MONTH)</t>
  </si>
  <si>
    <t>январь</t>
  </si>
  <si>
    <t>февраль</t>
  </si>
  <si>
    <t>март</t>
  </si>
  <si>
    <t>апрель</t>
  </si>
  <si>
    <t>май</t>
  </si>
  <si>
    <t>июнь</t>
  </si>
  <si>
    <t>июль</t>
  </si>
  <si>
    <t>август</t>
  </si>
  <si>
    <t>сентябрь</t>
  </si>
  <si>
    <t>октябрь</t>
  </si>
  <si>
    <t>ноябрь</t>
  </si>
  <si>
    <t>декабрь</t>
  </si>
  <si>
    <t>Вводите адрес сайта,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</si>
  <si>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modfrmDateChoose</t>
  </si>
  <si>
    <t>На официальном сайте организации</t>
  </si>
  <si>
    <t>На сайте регулирующего органа</t>
  </si>
  <si>
    <t>Месяц
(kind_of_publication)</t>
  </si>
  <si>
    <t>Наименование филиала</t>
  </si>
  <si>
    <t>общий</t>
  </si>
  <si>
    <t>общий с учетом освобождения от уплаты НДС</t>
  </si>
  <si>
    <t>НДС
/kind_of_NDS/</t>
  </si>
  <si>
    <t>Список МО</t>
  </si>
  <si>
    <t>9</t>
  </si>
  <si>
    <t>10</t>
  </si>
  <si>
    <t>11</t>
  </si>
  <si>
    <t>12</t>
  </si>
  <si>
    <t>13</t>
  </si>
  <si>
    <t>14</t>
  </si>
  <si>
    <t>15</t>
  </si>
  <si>
    <t>16</t>
  </si>
  <si>
    <t>17</t>
  </si>
  <si>
    <t>18</t>
  </si>
  <si>
    <t>19</t>
  </si>
  <si>
    <t>20</t>
  </si>
  <si>
    <t>Стандарты</t>
  </si>
  <si>
    <t>modfrmReestrMR</t>
  </si>
  <si>
    <t>В качестве примечания Вы можете указать единицу измерения</t>
  </si>
  <si>
    <t>Шаблон заполняется раздельно по каждому виду тарифа</t>
  </si>
  <si>
    <t>Номер СЦХВ(СЦВО)
/SKI_number/</t>
  </si>
  <si>
    <t>Квартал
(QUARTER)</t>
  </si>
  <si>
    <t>I квартал</t>
  </si>
  <si>
    <t>II квартал</t>
  </si>
  <si>
    <t>III квартал</t>
  </si>
  <si>
    <t>IV квартал</t>
  </si>
  <si>
    <t>Описание</t>
  </si>
  <si>
    <t>Если для какого-либо пункта графы 'Наименование источника (сайта или печатного издания)' информация не раскрывалась, то в соответствующем поле укажите - 'не раскрывалась'</t>
  </si>
  <si>
    <t>y</t>
  </si>
  <si>
    <t>никогда не проверять наличие обновлений (не рекомендуется)</t>
  </si>
  <si>
    <t>проверять доступные обновления (рекомендуется)</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</si>
  <si>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</si>
  <si>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 При сохранении шаблона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шаблон будет отклонён системой и не будет загружен в хранилище данных, сообщения со статусом «Предупреждение» носят информационный характер, и такой шаблон будет принят системой</t>
  </si>
  <si>
    <t>A</t>
  </si>
  <si>
    <t xml:space="preserve"> - с формулами и константами</t>
  </si>
  <si>
    <t xml:space="preserve"> (требуется обновление)</t>
  </si>
  <si>
    <t xml:space="preserve"> - обязательные для заполнения</t>
  </si>
  <si>
    <t>Единица измерения объема оказываемых услуг ГВС
/kind_of_unit_GVS/</t>
  </si>
  <si>
    <t>тыс.куб.м/сутки</t>
  </si>
  <si>
    <t>Режим налогообложения</t>
  </si>
  <si>
    <t>Примечание</t>
  </si>
  <si>
    <t>Метод регулирования
/kind_of_control_method/</t>
  </si>
  <si>
    <t>метод экономически обоснованных расходов (затрат)</t>
  </si>
  <si>
    <t>метод сравнения аналогов</t>
  </si>
  <si>
    <t>метод индексации установленных тарифов</t>
  </si>
  <si>
    <t>метод обеспечения доходности инвестированного капитала</t>
  </si>
  <si>
    <t>modRegion</t>
  </si>
  <si>
    <t>Обосновывающие материалы необходимо загружать с помощью "ЕИАС Мониторинг". Ссылка на инструкцию по загрузке обосновывающих материалов расположена на листе 'Инструкция' в п.'Методология заполнения'.
Ввводите ссылку,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</si>
  <si>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Признак дифференциации тарифа</t>
  </si>
  <si>
    <t/>
  </si>
  <si>
    <t xml:space="preserve"> - необязательные для заполнения</t>
  </si>
  <si>
    <t>тариф указан с НДС для плательщиков НДС</t>
  </si>
  <si>
    <t>тариф указан без НДС для плательщиков НДС</t>
  </si>
  <si>
    <t>тариф для организаций не являющихся плательщиками НДС</t>
  </si>
  <si>
    <t>НДС
/kind_of_NDS_tariff/</t>
  </si>
  <si>
    <t>Передача</t>
  </si>
  <si>
    <t>НДС
/kind_of_NDS_tariff_people/</t>
  </si>
  <si>
    <t>тариф с НДС организаций-плательщиков НДС</t>
  </si>
  <si>
    <t>тариф организаций не являющихся плательщиками НДС</t>
  </si>
  <si>
    <t>тариф не утверждался</t>
  </si>
  <si>
    <t>Вид тарифа на передачу тепловой энергии /kind_of_tariff_unit/</t>
  </si>
  <si>
    <t>В случае, если тариф не дифференцируется по системам теплоснабжения, перечислите все муниципальные районы, в которых организация осуществляет услуги теплоснабжения и сфере оказания услуг по передаче тепловой энергии</t>
  </si>
  <si>
    <t>В случае, если тариф не дифференцируется по системам теплоснабжения, перечислите все муниципальные образования, в которых организация осуществляет услуги теплоснабжения и сфере оказания услуг по передаче тепловой энергии</t>
  </si>
  <si>
    <t>В зависимости от указанного вида деятельности будут доступны для заполнения поля 'Производство', 'Передача' и 'Сбыт'</t>
  </si>
  <si>
    <t>Если выбрано 'да', на листах с разбивкой по потребителям доступны для заполнения графы для двухставочного ставочного тарифа по группам потребителей</t>
  </si>
  <si>
    <t>Если выбрано 'да', значения тарифов для групп потребителей на листах с разбивкой по потребителям заполнятся автоматически значениями первой группы</t>
  </si>
  <si>
    <t>Срок действия цены (тарифа) на тепловую энергию (мощность)</t>
  </si>
  <si>
    <t>Двухставочный тариф</t>
  </si>
  <si>
    <t>Вид теплоносителя
(kind_of_heat_transfer)</t>
  </si>
  <si>
    <t>дата окончания</t>
  </si>
  <si>
    <t>дата начала</t>
  </si>
  <si>
    <t>Добавить период</t>
  </si>
  <si>
    <t>et_List06</t>
  </si>
  <si>
    <t>et_List07</t>
  </si>
  <si>
    <t>et_List08</t>
  </si>
  <si>
    <t>modList11</t>
  </si>
  <si>
    <t>руб./Гкал</t>
  </si>
  <si>
    <t>Вид деятельности, на которую установлен тариф /kind_of_activity_WARM/</t>
  </si>
  <si>
    <t>Гкал/ч</t>
  </si>
  <si>
    <t>куб.м/ч</t>
  </si>
  <si>
    <t>руб./Гкал/ч/мес</t>
  </si>
  <si>
    <t>Передача+Сбыт</t>
  </si>
  <si>
    <t>производство комбинированная выработка</t>
  </si>
  <si>
    <t>производство (некомбинированная выработка)+передача+сбыт</t>
  </si>
  <si>
    <t>производство (некомбинированная выработка)+передача</t>
  </si>
  <si>
    <t>производство (некомбинированная выработка)+сбыт</t>
  </si>
  <si>
    <t>производство (некомбинированная выработка)</t>
  </si>
  <si>
    <t>НДС общий
/kind_of_NDS_tariff/</t>
  </si>
  <si>
    <t>НДС общий люди
/kind_of_NDS_tariff_people/</t>
  </si>
  <si>
    <t>В случае, если тариф не дифференцируется по системам теплоснабжения, укажите "1".
Введите значение от 1 до 100, чтобы указать очередной условный порядковый номер системы теплоснабжения</t>
  </si>
  <si>
    <t>виды тарифа
/kind_group_rates/</t>
  </si>
  <si>
    <t>1.1</t>
  </si>
  <si>
    <t>Тип данных
(kind_of_data_type)</t>
  </si>
  <si>
    <t>Вид тарифа</t>
  </si>
  <si>
    <t>Величина установленного тарифа</t>
  </si>
  <si>
    <t>Дата внесения изменений в информацию, подлежащую раскрытию</t>
  </si>
  <si>
    <t>да/нет</t>
  </si>
  <si>
    <t>к коллектору источника тепловой энергии</t>
  </si>
  <si>
    <t>к тепловой сети после тепловых пунктов (на тепловых пунктах), эксплуатируемых теплоснабжающей организацией</t>
  </si>
  <si>
    <t>бюджетные организации</t>
  </si>
  <si>
    <t>прочие</t>
  </si>
  <si>
    <t>et_List00_01</t>
  </si>
  <si>
    <t>et_List00_02</t>
  </si>
  <si>
    <t>et_List00_03</t>
  </si>
  <si>
    <t>Заголовок таблицы</t>
  </si>
  <si>
    <t>Добавить наименование тарифа</t>
  </si>
  <si>
    <t>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t>
  </si>
  <si>
    <t>Плата за услуги по поддержанию резервной тепловой мощности, оказываемые регулируемой организацией, мощность источников тепловой энергии которой используется для поддержания резервной мощности в соответствии со схемой теплоснабжения</t>
  </si>
  <si>
    <t>Плата за услуги по поддержанию резервной тепловой мощности, оказываемые регулируемой организацией, мощность тепловых сетей которой используется для поддержания резервной мощности в соответствии со схемой теплоснабжения</t>
  </si>
  <si>
    <t>Сведения</t>
  </si>
  <si>
    <t>Сведения об изменениях в первоначально опубликованной информации*</t>
  </si>
  <si>
    <t>* Лист заполняется в случае, если на Титульном листе в поле "Тип отчета" выбрано значение «Изменения в раскрытой ранее информации».</t>
  </si>
  <si>
    <t>Вид деятельности /kind_of_activity/</t>
  </si>
  <si>
    <t>поддержание резервной тепловой мощности при отсутствии потребления тепловой энергии</t>
  </si>
  <si>
    <t>подключение к системе теплоснабжения</t>
  </si>
  <si>
    <t>сбыт тепловой энергии и теплоносителя</t>
  </si>
  <si>
    <t>передача тепловой энергии и теплоносителя</t>
  </si>
  <si>
    <t>производство теплоносителя</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</si>
  <si>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</si>
  <si>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</si>
  <si>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</si>
  <si>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Форма 2, таблица Х</t>
  </si>
  <si>
    <t>et_List03</t>
  </si>
  <si>
    <t>не известна</t>
  </si>
  <si>
    <t>Добавить сведения</t>
  </si>
  <si>
    <t>1.2</t>
  </si>
  <si>
    <t>ID_TARIFF_NAME</t>
  </si>
  <si>
    <t>TARIFF_NAME</t>
  </si>
  <si>
    <t>VED_NAME</t>
  </si>
  <si>
    <t>Перечень тарифов</t>
  </si>
  <si>
    <t>modList12</t>
  </si>
  <si>
    <t>modfrmReestrObj</t>
  </si>
  <si>
    <t>modList07</t>
  </si>
  <si>
    <t>Подключаемая тепловая нагрузка
(kind_of_load3)</t>
  </si>
  <si>
    <t>Вид теплоносителя
(kind_of_heat_transfer2)</t>
  </si>
  <si>
    <t>Вид теплоносителя
(kind_of_heat_transfer3)</t>
  </si>
  <si>
    <t>Схема подключения
(kind_of_scheme_in)
(kind_of_scheme_in2)</t>
  </si>
  <si>
    <t>Наличие других периодов действия тарифа</t>
  </si>
  <si>
    <t>Вода</t>
  </si>
  <si>
    <t>Острый и редуцированный пар</t>
  </si>
  <si>
    <t>Пар</t>
  </si>
  <si>
    <t>иное</t>
  </si>
  <si>
    <t>Газ природный по регулируемой цене</t>
  </si>
  <si>
    <t>Газ природный по нерегулируемой цене</t>
  </si>
  <si>
    <t>Уголь</t>
  </si>
  <si>
    <t>Мазут</t>
  </si>
  <si>
    <t>Дизельное топливо</t>
  </si>
  <si>
    <t>Дрова</t>
  </si>
  <si>
    <t>Электроэнергия</t>
  </si>
  <si>
    <t>Прочее</t>
  </si>
  <si>
    <t>Вид топлива
(kind_of_fuel)</t>
  </si>
  <si>
    <t>Способ закупки товаров
(kind_of_zak)</t>
  </si>
  <si>
    <t>Конкурс</t>
  </si>
  <si>
    <t>Аукцион</t>
  </si>
  <si>
    <t>Аукцион в электронной форме</t>
  </si>
  <si>
    <t>Запрос котировок</t>
  </si>
  <si>
    <t>Единственный поставщик</t>
  </si>
  <si>
    <t>Иное</t>
  </si>
  <si>
    <t>year_list1</t>
  </si>
  <si>
    <t>name_rates_4</t>
  </si>
  <si>
    <t>name_rates_8</t>
  </si>
  <si>
    <t>Отборный пар, 1,2-2,5 кг/см2</t>
  </si>
  <si>
    <t>Отборный пар, 7-13 кг/см2</t>
  </si>
  <si>
    <t>Отборный пар, &gt; 13 кг/см2</t>
  </si>
  <si>
    <t>Отборный пар, 2,5-7 кг/см2</t>
  </si>
  <si>
    <t>Тип отчета</t>
  </si>
  <si>
    <t>виды тарифа
/kind_group_rates_load_filter/</t>
  </si>
  <si>
    <t>виды тарифа
/kind_group_rates_load/</t>
  </si>
  <si>
    <t>Для корректного формирования Таблицы 25 Формы 1.10 необходимо задать разбивку по диаметрам и способу прокладки тепловых сетей</t>
  </si>
  <si>
    <t>dp</t>
  </si>
  <si>
    <t>объемы потребления воды абонентами</t>
  </si>
  <si>
    <t>соответствие качества питьевой воды и горячей воды требованиям, установленным санитарными нормами и правилами</t>
  </si>
  <si>
    <t>виды признаков дифференциации
/kind_of_diff/</t>
  </si>
  <si>
    <t>40 мм и менее</t>
  </si>
  <si>
    <t>от 41 мм до 70 мм включительно</t>
  </si>
  <si>
    <t>от 71 мм до 100 мм включительно</t>
  </si>
  <si>
    <t>от 101 мм до 150 мм включительно</t>
  </si>
  <si>
    <t>от 151 мм до 200 мм включительно</t>
  </si>
  <si>
    <t>от 201 мм до 250 мм включительно</t>
  </si>
  <si>
    <t>от 250  мм и более</t>
  </si>
  <si>
    <t>Диапазаны диаметров водопроводных сетей
(kind_of_diameters2)</t>
  </si>
  <si>
    <t>modServiceModule</t>
  </si>
  <si>
    <t>TSH_et_union_hor</t>
  </si>
  <si>
    <t>TSH_et_union_vert</t>
  </si>
  <si>
    <t>Республика Крым</t>
  </si>
  <si>
    <t>Укажите является ли данное юридическое лицо подразделением(филиалом) другой организации</t>
  </si>
  <si>
    <t>Признаки дифференциации указываются в соответствии с п.6 ст.32 ФЗ РФ от 07.12.2011 №416-ФЗ</t>
  </si>
  <si>
    <t>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(тарифов), и (или)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(тарифов)предусмотрено пунктом 3 (а) постановления Правительства №6 от 17.01.2013г.</t>
  </si>
  <si>
    <t>Форма</t>
  </si>
  <si>
    <t>Листы</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</si>
  <si>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t>
  </si>
  <si>
    <t>Обратиться за помощью в службу технической поддержки</t>
  </si>
  <si>
    <t>Инструкция по загрузке сопроводительных материалов</t>
  </si>
  <si>
    <t>Перечень муниципальных районов и муниципальных образований (территорий действия тарифа)</t>
  </si>
  <si>
    <t>Муниципальный район</t>
  </si>
  <si>
    <t>Муниципальное образование</t>
  </si>
  <si>
    <t>Наименование</t>
  </si>
  <si>
    <t>ОКТМО</t>
  </si>
  <si>
    <t>man</t>
  </si>
  <si>
    <t>Добавить МР</t>
  </si>
  <si>
    <t>et_List01_0</t>
  </si>
  <si>
    <t>auto</t>
  </si>
  <si>
    <t>et_List01_1</t>
  </si>
  <si>
    <t>et_List01_2</t>
  </si>
  <si>
    <t>Текущая дата</t>
  </si>
  <si>
    <t>Организация</t>
  </si>
  <si>
    <t>Виды деятельности</t>
  </si>
  <si>
    <t>https://appsrv.regportal-tariff.ru/procwsxls/</t>
  </si>
  <si>
    <t>Добавить территорию для дифференциации</t>
  </si>
  <si>
    <t>Instruction</t>
  </si>
  <si>
    <t>modUpdTemplLogger</t>
  </si>
  <si>
    <t>List00</t>
  </si>
  <si>
    <t>List02</t>
  </si>
  <si>
    <t>List01</t>
  </si>
  <si>
    <t>List06_2</t>
  </si>
  <si>
    <t>List06_9</t>
  </si>
  <si>
    <t>List06_10</t>
  </si>
  <si>
    <t>List12</t>
  </si>
  <si>
    <t>List03</t>
  </si>
  <si>
    <t>List07</t>
  </si>
  <si>
    <t>ListComm</t>
  </si>
  <si>
    <t>ListCheck</t>
  </si>
  <si>
    <t>REESTR_LINK</t>
  </si>
  <si>
    <t>REESTR_DS</t>
  </si>
  <si>
    <t>modHTTP</t>
  </si>
  <si>
    <t>modSheetMain</t>
  </si>
  <si>
    <t>REESTR_VT</t>
  </si>
  <si>
    <t>REESTR_VED</t>
  </si>
  <si>
    <t>TSH_REESTR_ORG</t>
  </si>
  <si>
    <t>TSH_REESTR_MO</t>
  </si>
  <si>
    <t>Территории</t>
  </si>
  <si>
    <t>Наименование территории действия тарифа для целей идентификации</t>
  </si>
  <si>
    <t>Муниципальные районы и муниципальные образования, на территории которых действует тариф</t>
  </si>
  <si>
    <t>Инструкция</t>
  </si>
  <si>
    <t>Нет доступных обновлений, версия отчёта актуальна</t>
  </si>
  <si>
    <t>Наличие двухставочного тарифа</t>
  </si>
  <si>
    <t>modInstruction</t>
  </si>
  <si>
    <t>г.Севастополь</t>
  </si>
  <si>
    <t>Информация</t>
  </si>
  <si>
    <t>1.2.1</t>
  </si>
  <si>
    <t>3.1</t>
  </si>
  <si>
    <t>4.1</t>
  </si>
  <si>
    <t>5.1</t>
  </si>
  <si>
    <t>5.1.1</t>
  </si>
  <si>
    <t>5.2</t>
  </si>
  <si>
    <t>5.2.1</t>
  </si>
  <si>
    <t>5.3</t>
  </si>
  <si>
    <t>5.3.1</t>
  </si>
  <si>
    <t>6.1</t>
  </si>
  <si>
    <t>et_List11_1</t>
  </si>
  <si>
    <t>Параметры формы</t>
  </si>
  <si>
    <t>Описание параметров формы</t>
  </si>
  <si>
    <t>Ссылка на документ</t>
  </si>
  <si>
    <t>Наименование параметра</t>
  </si>
  <si>
    <t>x</t>
  </si>
  <si>
    <t>Информация о размещении данных на сайте регулируемой организации</t>
  </si>
  <si>
    <t>дата размещения информации</t>
  </si>
  <si>
    <t>Дата размещения информации указывается в виде «ДД.ММ.ГГГГ».</t>
  </si>
  <si>
    <t>адрес страницы сайта в сети «Интернет» и ссылка на документ</t>
  </si>
  <si>
    <t>Указывается ссылка на документ, предварительно загруженный в хранилище файлов ФГИС ЕИАС.</t>
  </si>
  <si>
    <t>наименование НПА</t>
  </si>
  <si>
    <t>контактный телефон службы</t>
  </si>
  <si>
    <t>график работы службы</t>
  </si>
  <si>
    <t>адрес службы</t>
  </si>
  <si>
    <t>et_List12_1</t>
  </si>
  <si>
    <t>et_List12_2</t>
  </si>
  <si>
    <t>et_List12_3</t>
  </si>
  <si>
    <t>et_List12_4</t>
  </si>
  <si>
    <t>население</t>
  </si>
  <si>
    <t>Начало периода регулирования</t>
  </si>
  <si>
    <t>Окончание периода регулирования</t>
  </si>
  <si>
    <t>Отсутствует Интернет в границах территории МО, где организация осуществляет регулируемые виды деятельности</t>
  </si>
  <si>
    <t>Укажите «Да» в поле «Да/Нет», если дифференциация используется.
В поле «Описание» 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</si>
  <si>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t>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t>
  </si>
  <si>
    <t>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</si>
  <si>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r>
      <t xml:space="preserve">Форма 1.0.2 Информация о публикации в печатных изданиях </t>
    </r>
    <r>
      <rPr>
        <vertAlign val="superscript"/>
        <sz val="10"/>
        <rFont val="Tahoma"/>
        <family val="2"/>
        <charset val="204"/>
      </rPr>
      <t>2</t>
    </r>
  </si>
  <si>
    <t>Дифференциация по
 МО (территориям)</t>
  </si>
  <si>
    <t>Указывается ссылка на документ, предварительно загруженный в хранилище файлов ФГИС ЕИАС.
В случае наличия дополнительных сведений информация по ним указывается в отдельных строках.</t>
  </si>
  <si>
    <t>В колонке «Информация» указывается полное наименование и реквизиты НПА.
В случае наличия нескольких НПА каждое из них указывается в отдельной строке.</t>
  </si>
  <si>
    <t>Форма публикации</t>
  </si>
  <si>
    <t>Официальное печатное издание</t>
  </si>
  <si>
    <t>Номер</t>
  </si>
  <si>
    <t>Дата выпуска</t>
  </si>
  <si>
    <t>В колонке «Дата выпуска» дата выпуска печатного издания указывается в виде «ДД.ММ.ГГГГ».
В колонке «Ссылка на документ» указывается ссылка на отсканированную копию печатного издания, предварительно загруженную в хранилище федеральной государственной информационной системы «Единая информационно-аналитическая система «Федеральный орган регулирования - региональные органы регулирования - субъекты регулирования» (далее – ФГИС ЕИАС), с опубликованной информацией.
В случае публикации информации в нескольких печатных изданиях информация по каждому из них указывается в отдельной строке.</t>
  </si>
  <si>
    <t>List11</t>
  </si>
  <si>
    <t>modCheckCyan</t>
  </si>
  <si>
    <t>modfrmRezimChoose</t>
  </si>
  <si>
    <t>modList06</t>
  </si>
  <si>
    <r>
      <t>Форма 1.0.1 Основные параметры раскрываемой информации</t>
    </r>
    <r>
      <rPr>
        <vertAlign val="superscript"/>
        <sz val="10"/>
        <rFont val="Tahoma"/>
        <family val="2"/>
        <charset val="204"/>
      </rPr>
      <t xml:space="preserve"> 1</t>
    </r>
  </si>
  <si>
    <t>Дата заполнения/внесения изменений</t>
  </si>
  <si>
    <t>Указывается календарная дата первичного заполнения или внесения изменений в форму в виде «ДД.ММ.ГГГГ».</t>
  </si>
  <si>
    <t>Наименование централизованной системы коммунальной инфраструктуры</t>
  </si>
  <si>
    <t>Наименование регулируемого вида деятельности</t>
  </si>
  <si>
    <t>Территория оказания услуги по регулируемому виду деятельности</t>
  </si>
  <si>
    <t>муниципальный район</t>
  </si>
  <si>
    <t>муниципальное образование</t>
  </si>
  <si>
    <t>Указывается наименование субъекта Российской Федерации</t>
  </si>
  <si>
    <t>Указывается наименование муниципального района, на территории которого организация оказывает услуги по регулируемому виду деятельности.</t>
  </si>
  <si>
    <t>Источник официального опубликования решения</t>
  </si>
  <si>
    <t>Наименование органа регулирования, принявшего решение об утверждении тарифов</t>
  </si>
  <si>
    <t>Для выбора того или иного источника публикации выполните двойной щелчок по синей ячейке напротив соответствующего источника.
ВНИМАНИЕ! Если Вы снимаете галочку с пункта, то будут скрыты и очищены соответствующие строки на листе "Форма 1.0.2"!
Опубликование перечисленных в шаблоне показателей на сайте организации в сети Интернет и в печатных изданиях не обязательно, если данный шаблон предоставлен по системе ЕИАС (региональный сегмент).</t>
  </si>
  <si>
    <t>Если выбрано значение «да» - в шаблоне будет сформирован лист «Форма 1.0.2» для уведомления органа регулирования о публикации информации в печатных изданиях</t>
  </si>
  <si>
    <t>Добавить ЦС</t>
  </si>
  <si>
    <t>Добавить территорию</t>
  </si>
  <si>
    <t>et_List05(_1,_2,_3,_4)</t>
  </si>
  <si>
    <t>List05_2</t>
  </si>
  <si>
    <t>List05_9</t>
  </si>
  <si>
    <t>List05_10</t>
  </si>
  <si>
    <t>modList05</t>
  </si>
  <si>
    <t>ID</t>
  </si>
  <si>
    <t>LINK_NAME</t>
  </si>
  <si>
    <t>МР</t>
  </si>
  <si>
    <t>МО</t>
  </si>
  <si>
    <t>территория 2</t>
  </si>
  <si>
    <t>территория 3</t>
  </si>
  <si>
    <t>территория 4</t>
  </si>
  <si>
    <t>0</t>
  </si>
  <si>
    <t>флаг используемости территории на листе Перечень тарифов</t>
  </si>
  <si>
    <t>копия территорий</t>
  </si>
  <si>
    <t>размерженный МР</t>
  </si>
  <si>
    <t>37</t>
  </si>
  <si>
    <t>38</t>
  </si>
  <si>
    <t>39</t>
  </si>
  <si>
    <t>40</t>
  </si>
  <si>
    <t>41</t>
  </si>
  <si>
    <t>42</t>
  </si>
  <si>
    <t>43</t>
  </si>
  <si>
    <t>44</t>
  </si>
  <si>
    <t>45</t>
  </si>
  <si>
    <t>46</t>
  </si>
  <si>
    <t>47</t>
  </si>
  <si>
    <t>48</t>
  </si>
  <si>
    <t>49</t>
  </si>
  <si>
    <t>50</t>
  </si>
  <si>
    <t>51</t>
  </si>
  <si>
    <t>52</t>
  </si>
  <si>
    <t>53</t>
  </si>
  <si>
    <t>54</t>
  </si>
  <si>
    <t>55</t>
  </si>
  <si>
    <t>56</t>
  </si>
  <si>
    <t>57</t>
  </si>
  <si>
    <t>58</t>
  </si>
  <si>
    <t>59</t>
  </si>
  <si>
    <t>Почтовый адрес регулируемой организации</t>
  </si>
  <si>
    <t>Фамилия, имя, отчество руководителя</t>
  </si>
  <si>
    <t>List_H</t>
  </si>
  <si>
    <t>List_M</t>
  </si>
  <si>
    <t>00</t>
  </si>
  <si>
    <t>01</t>
  </si>
  <si>
    <t>02</t>
  </si>
  <si>
    <t>03</t>
  </si>
  <si>
    <t>04</t>
  </si>
  <si>
    <t>05</t>
  </si>
  <si>
    <t>06</t>
  </si>
  <si>
    <t>07</t>
  </si>
  <si>
    <t>08</t>
  </si>
  <si>
    <t>09</t>
  </si>
  <si>
    <t>21</t>
  </si>
  <si>
    <t>22</t>
  </si>
  <si>
    <t>23</t>
  </si>
  <si>
    <t>24</t>
  </si>
  <si>
    <t>25</t>
  </si>
  <si>
    <t>26</t>
  </si>
  <si>
    <t>27</t>
  </si>
  <si>
    <t>28</t>
  </si>
  <si>
    <t>29</t>
  </si>
  <si>
    <t>30</t>
  </si>
  <si>
    <t>31</t>
  </si>
  <si>
    <t>32</t>
  </si>
  <si>
    <t>33</t>
  </si>
  <si>
    <t>34</t>
  </si>
  <si>
    <t>35</t>
  </si>
  <si>
    <t>36</t>
  </si>
  <si>
    <t>c 01:03 до 18:55</t>
  </si>
  <si>
    <t>modListTempFilter</t>
  </si>
  <si>
    <t>TSH_REESTR_MO_FILTER</t>
  </si>
  <si>
    <t>Ответственный за заполнение формы</t>
  </si>
  <si>
    <t>Контактный телефон</t>
  </si>
  <si>
    <t>E-mail</t>
  </si>
  <si>
    <t>Перечень форм
(kind_of_forms)</t>
  </si>
  <si>
    <t>Форма 1.0.1</t>
  </si>
  <si>
    <t>Основные параметры раскрываемой информации</t>
  </si>
  <si>
    <t>МР (ОКТМО)</t>
  </si>
  <si>
    <t>List05_11</t>
  </si>
  <si>
    <t>Инструкция по работе с отчетной формой</t>
  </si>
  <si>
    <t xml:space="preserve"> - с выбором значений по двойному клику</t>
  </si>
  <si>
    <t>Указывается наименование вида регулируемой деятельности.</t>
  </si>
  <si>
    <t>• На рабочем месте должен быть установлен MS Office 2007 SP3, 2010, 2013, 2016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2007/2010/2013/2016: Параметры Excel | Центр управления безопасностью | Параметры центра управления безопасностью | Параметры макросов | Включить все макросы | ОК)
• Если Вы работаете в табличном процессоре MS Excel 2007 и выше, то можете использовать для работы формат XLSB (Двоичная книга Excel). При работе в формате XLSB заметно быстрее происходит сохранение файла, а также уменьшается размер по сравнению с форматами XLS и XLSM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не следует выбирать формат XLSX (Книга Excel), так как в указанном формате макросы, необходимые для работы отчёта, безвозвратно удаляются</t>
  </si>
  <si>
    <t>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
В случае наличия нескольких централизованных систем коммунальной инфраструктуры, информация по каждой из них указывается в отдельной строке.</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</si>
  <si>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</si>
  <si>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t>Субъект Российской Федерации</t>
  </si>
  <si>
    <r>
      <t xml:space="preserve">  </t>
    </r>
    <r>
      <rPr>
        <vertAlign val="superscript"/>
        <sz val="9"/>
        <rFont val="Tahoma"/>
        <family val="2"/>
        <charset val="204"/>
      </rPr>
      <t>1</t>
    </r>
    <r>
      <rPr>
        <sz val="9"/>
        <rFont val="Tahoma"/>
        <family val="2"/>
        <charset val="204"/>
      </rPr>
      <t xml:space="preserve"> Информация размещается при раскрытии информации по каждой из форм.</t>
    </r>
  </si>
  <si>
    <r>
      <rPr>
        <vertAlign val="superscript"/>
        <sz val="9"/>
        <rFont val="Tahoma"/>
        <family val="2"/>
        <charset val="204"/>
      </rPr>
      <t>2</t>
    </r>
    <r>
      <rPr>
        <sz val="9"/>
        <rFont val="Tahoma"/>
        <family val="2"/>
        <charset val="204"/>
      </rPr>
      <t xml:space="preserve"> Размещается информация по каждой из форм раскрытия, данные в которой относятся к муниципальному образованию, в котором отсутствует доступ в сеть «Интернет».</t>
    </r>
  </si>
  <si>
    <t>Номер документа об утверждении тарифов</t>
  </si>
  <si>
    <t>Дата документа об утверждении тарифов</t>
  </si>
  <si>
    <t>Указывается форма договора, используемая регулируемой организацией, в виде ссылки на документ, предварительно загруженный в хранилище файлов ФГИС ЕИАС.
В случае наличия нескольких форм таких договоров информация по каждой из них указывается в отдельной строке.</t>
  </si>
  <si>
    <t>Указывается наименование субъекта Российской Федерации, муниципального района, города, иного населенного пункта, улицы, номер дома, при необходимости указывается корпус, строение, литера или дополнительная территория. Данные указываются согласно наименованиям адресных объектов в ФИАС.
В случае наличия нескольких служб и (или) адресов, информация по каждому из них указывается в отдельной строке.</t>
  </si>
  <si>
    <t>Дата периода регулирования, с которой вводятся изменения в тарифы</t>
  </si>
  <si>
    <t>List05_5</t>
  </si>
  <si>
    <t>List06_5</t>
  </si>
  <si>
    <t>Информация о порядке выполнения технологических, технических и других мероприятий, связанных с подключением к централизованной системе горячего водоснабжения</t>
  </si>
  <si>
    <t>Укажите «Да» в поле «Да/Нет», если дифференциация используется. В поле «Описание» укажите название ЦС ГВС или любое другое описание</t>
  </si>
  <si>
    <t>Задайте период регулирования, выбрав даты начала и окончания периода регулирования из календаря (иконка справа от указанной ячейки), либо введите дату непосредственно в ячейку в формате - 'ДД.ММ.ГГГГ'</t>
  </si>
  <si>
    <t>Одноставочный тариф, руб./Гкал</t>
  </si>
  <si>
    <t>ставка за тепловую  энергию, руб./Гкал</t>
  </si>
  <si>
    <t>Первичное установление тарифов</t>
  </si>
  <si>
    <t>Изменение тарифов</t>
  </si>
  <si>
    <t>Номер принятия решения об изменении тарифов</t>
  </si>
  <si>
    <t>Дата принятия решения об изменении тарифов</t>
  </si>
  <si>
    <t>Наименование органа регулирования, принявшего решение об изменении тарифов</t>
  </si>
  <si>
    <t>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t>
  </si>
  <si>
    <t>Тарифы на теплоноситель, поставляемый теплоснабжающими организациями потребителям, другим теплоснабжающим организациям</t>
  </si>
  <si>
    <t>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t>
  </si>
  <si>
    <t>Тарифы на услуги по передаче тепловой энергии</t>
  </si>
  <si>
    <t>Тарифы на услуги по передаче теплоносителя</t>
  </si>
  <si>
    <t>Плата за услуги по поддержанию резервной тепловой мощности при отсутствии потребления тепловой энергии</t>
  </si>
  <si>
    <t>Плата за подключение к системе теплоснабжения (индивидуальная)</t>
  </si>
  <si>
    <t>Плата за подключение к системе теплоснабжения</t>
  </si>
  <si>
    <t>Одноставочный компонент на тепловую энергию, руб/Гкал</t>
  </si>
  <si>
    <t>Одноставочный тариф, руб./куб.м</t>
  </si>
  <si>
    <t>ставка за потребление горячей воды, руб./куб.м</t>
  </si>
  <si>
    <t>ставка за содержание системы ГВС, тыс.руб./куб.м/ч/мес</t>
  </si>
  <si>
    <t>ставка за тепловую энергию в компоненте на тепловую энергию, руб/Гкал</t>
  </si>
  <si>
    <t>ставка за содержание тепловой мощности в компоненте на тепловую энергию, тыс. руб./Гкал/ч в мес.</t>
  </si>
  <si>
    <t>Заявитель</t>
  </si>
  <si>
    <t>Наименование объекта, адрес</t>
  </si>
  <si>
    <t>Подключаемая тепловая нагрузка, Гкал/ч</t>
  </si>
  <si>
    <t>Тип прокладки тепловых сетей</t>
  </si>
  <si>
    <t>Диаметр тепловых сетей</t>
  </si>
  <si>
    <r>
      <t>Форма 4.2.1 Информация о величинах тарифов на тепловую энергию, поддержанию резервной тепловой мощности</t>
    </r>
    <r>
      <rPr>
        <vertAlign val="superscript"/>
        <sz val="10"/>
        <rFont val="Tahoma"/>
        <family val="2"/>
        <charset val="204"/>
      </rPr>
      <t>1</t>
    </r>
  </si>
  <si>
    <t xml:space="preserve">Для каждого вида тарифа в сфере теплоснабжения форма заполняется отдельно. 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предельном уровне цены на тепловую энергию (мощность), поставляемую потребителям, об индикативном предельном уровне цены на тепловую энергию (мощность) единой теплоснабжающей организации. В этом случае дополнительно раскрывается информация о графике поэтапного равномерного доведения предельного уровня цены на тепловую энергию (мощность) (при наличии).
Раскрывается в том числе информация о тарифах на товары (услуги) в сфере теплоснабжения в случаях, указанных в частях 12.1 - 12.4 статьи 10 Федерального закона от 27.07.2010 № 190-ФЗ «О теплоснабжении» (Собрание законодательства Российской Федерации, 2010, № 31, ст. 4159; 2011, № 23, ст. 3263; 2012, № 53, ст. 7616; 2013, № 19, ст. 2330; 2014, № 30, ст. 4218; № 49, ст. 6913; 2015, № 48, ст. 6723; 2017, № 31, ст. 4828; 2018, № 31, ст. 4861) (далее – Федеральный закон № 190-ФЗ), теплоснабжающей организации, теплосетевой организации в ценовых зонах теплоснабжения.
</t>
  </si>
  <si>
    <t>Указывается наименование системы теплоснабжения при наличии дифференциации тарифа по системам теплоснабжения.
В случае дифференциации тарифов по системам теплоснабжения информация по ним указывается в отдельных строках.</t>
  </si>
  <si>
    <t>Указывается наименование источника тепловой энергии
В случае дифференциации тарифов по источникам тепловой энергии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</si>
  <si>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 Организации-перепродавцы;
• Бюджетные организации;
• Население;
• Прочие;
• Без дифференциации.
В случае дифференциации тарифов группам потребителей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</si>
  <si>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 организации-перепродавцы;
• бюджетные организации;
• население;
• прочие;
• без дифференциации.
В случае дифференциации тарифов группам потребителей информация по ним указывается в отдельных строках.</t>
  </si>
  <si>
    <t>Форма 4.2.1 Информация о величинах тарифов на тепловую энергию, поддержанию резервной тепловой мощности</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</si>
  <si>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 без дифференциации;
• к коллектору источника тепловой энергии;
• к тепловой сети без дополнительного преобразования на тепловых пунктах, эксплуатируемых теплоснабжающей организацией;
•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</si>
  <si>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Параметр дифференциации тарифа</t>
  </si>
  <si>
    <t>Ставка за содержание тепловой мощности, тыс. руб./Гкал/ч/мес.</t>
  </si>
  <si>
    <t>Период действия тарифа</t>
  </si>
  <si>
    <t>вода</t>
  </si>
  <si>
    <t>пар</t>
  </si>
  <si>
    <t>отборный пар, 1.2-2.5 кг/см2</t>
  </si>
  <si>
    <t>отборный пар, 2.5-7 кг/см2</t>
  </si>
  <si>
    <t>отборный пар, 7-13 кг/см2</t>
  </si>
  <si>
    <t>отборный пар, &gt; 13 кг/см2</t>
  </si>
  <si>
    <t>острый и редуцированный пар</t>
  </si>
  <si>
    <t>горячая вода в системе централизованного теплоснабжения на отопление</t>
  </si>
  <si>
    <t>горячая вода в системе централизованного теплоснабжения на горячее водоснабжение</t>
  </si>
  <si>
    <t>прочее</t>
  </si>
  <si>
    <t>Информация о величинах тарифов на тепловую энергию, поддержанию резервной тепловой мощности</t>
  </si>
  <si>
    <t>Форма 4.2.1</t>
  </si>
  <si>
    <t>Период действия</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</si>
  <si>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При утверждении двухставочного тарифа колонка «Одноставочный тариф» не заполняется.
При утверждении одноставочного тарифа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</si>
  <si>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</si>
  <si>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</si>
  <si>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Указывается наименование тарифа в случае нескольких тарифов.
В случае наличия нескольких тарифов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</si>
  <si>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При утверждении двухставочного тарифа тариф колонка «Одноставочный тариф» не заполняется.
При подаче утверждении одноставочного тарифа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</si>
  <si>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Федерального закона № 190-ФЗ.
По данной форме раскрывается в том числе информация о тарифах на теплоноситель в виде воды, поставляемый теплоснабжающей организаций, теплосетевой организацией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Федерального закона № 190-ФЗ.</t>
  </si>
  <si>
    <t>Форма 4.2.2 Информация о величинах тарифов на теплоноситель, передачу тепловой энергии, теплоносителя</t>
  </si>
  <si>
    <t>Информация о величинах тарифов на теплоноситель, передачу тепловой энергии, теплоносителя</t>
  </si>
  <si>
    <t>Форма 4.2.2</t>
  </si>
  <si>
    <t>Форма 4.2.3</t>
  </si>
  <si>
    <t>Форма 4.2.4</t>
  </si>
  <si>
    <r>
      <t>Форма 4.2.3 Информация о величинах тарифов на горячую воду (в открытых системах)</t>
    </r>
    <r>
      <rPr>
        <vertAlign val="superscript"/>
        <sz val="10"/>
        <rFont val="Tahoma"/>
        <family val="2"/>
        <charset val="204"/>
      </rPr>
      <t>1</t>
    </r>
  </si>
  <si>
    <t>Компонент на теплоноситель, руб./куб.м</t>
  </si>
  <si>
    <t>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В случае дифференциации тарифов по видам теплоносителя информация по ним указывается в отдельных строках.</t>
  </si>
  <si>
    <t xml:space="preserve">В колонке «Параметр дифференциации тарифов» указывается наименование поставщика в случае наличия дифференциации компонента двухставочного тарифа на горячую воду по поставщикам.
При утверждении двухставочного тарифа колонка «Одноставочный тариф» не заполняется.
При утверждении одноставочного тарифа колонки в блоке «Двухставочный тариф» не заполняются.
В случае отсутствия разбивки тарифа на компоненты колонки «Компонент на теплоноситель, руб./куб.м» и «Одноставочный компонент на тепловую энергию, руб/Гкал»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поставщикам информация по ним указывается в отдельных строках.
</t>
  </si>
  <si>
    <t>Информация о величинах тарифов на горячую воду (в открытых системах)</t>
  </si>
  <si>
    <t>Форма 4.2.3 Информация о величинах тарифов на горячую воду (в открытых системах)</t>
  </si>
  <si>
    <t>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t>
  </si>
  <si>
    <t>Форма 4.2.4 Информация о величинах тарифов на подключение к системе теплоснабжения</t>
  </si>
  <si>
    <r>
      <t>Форма 4.2.4 Информация о величинах тарифов на подключение к системе теплоснабжения</t>
    </r>
    <r>
      <rPr>
        <vertAlign val="superscript"/>
        <sz val="10"/>
        <rFont val="Tahoma"/>
        <family val="2"/>
        <charset val="204"/>
      </rPr>
      <t>1</t>
    </r>
  </si>
  <si>
    <t>Информация о величинах тарифов на подключение к системе теплоснабжения</t>
  </si>
  <si>
    <t>Параметр дифференциации тарифа/Заявитель</t>
  </si>
  <si>
    <t>с НДС</t>
  </si>
  <si>
    <t>без НДС</t>
  </si>
  <si>
    <t>Плата за подключение (технологическое присоединение), тыс. руб./Гкал/ч (руб.)</t>
  </si>
  <si>
    <t>Указывается наименование источника тепловой энергии</t>
  </si>
  <si>
    <t>В колодке «Параметр дифференциации тарифа/Заявитель» указывается наименование категории потребителей,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подключаемой нагрузке, диапазону диаметров, типу прокладки тепловых сетей, информация по ним указывается в отдельных строках.
В случае дифференциации тарифов по периодам действия тарифа информация по ним указывается в отдельных колонках.</t>
  </si>
  <si>
    <t>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плате за подключение (технологическое присоединение) к системе теплоснабжения, применяемой в случае, установленном частью 9 статьи 23.4 Федерального закона 190-ФЗ.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t>
  </si>
  <si>
    <t>Форма 4.2.5</t>
  </si>
  <si>
    <t>Информация о плате за подключение к системе теплоснабжения в индивидуальном порядке</t>
  </si>
  <si>
    <t>Форма 4.2.5 Информация о плате за подключение к системе теплоснабжения в индивидуальном порядке</t>
  </si>
  <si>
    <r>
      <t>Форма 4.2.5 Информация о плате за подключение к системе теплоснабжения в индивидуальном порядке</t>
    </r>
    <r>
      <rPr>
        <vertAlign val="superscript"/>
        <sz val="10"/>
        <rFont val="Tahoma"/>
        <family val="2"/>
        <charset val="204"/>
      </rPr>
      <t>1</t>
    </r>
  </si>
  <si>
    <t>Указывается наименование источника тепловой энергии.</t>
  </si>
  <si>
    <t>В колонке «Заявитель» указывается наименование заявителя,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категориям потребителей/заявителям информация по ним указывается в отдельных строках.
В случае дифференциации по периодам действия тарифа информация по ним указывается в отдельных колонках.</t>
  </si>
  <si>
    <t xml:space="preserve">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
</t>
  </si>
  <si>
    <t>Информация об условиях, на которых осуществляется поставка товаров и (или) оказание услуг</t>
  </si>
  <si>
    <t>Форма 4.7</t>
  </si>
  <si>
    <t>Сведения об условиях публичных договоров поставок товаров, оказания услуг, в том числе договоров о подключении к системе теплоснабжения</t>
  </si>
  <si>
    <t>форма публичного договора поставки товаров, оказания услуг</t>
  </si>
  <si>
    <t>договор о подключении к системе теплоснабжения</t>
  </si>
  <si>
    <t>Информация размещается в случае, если организация осуществляет услуги по подключению (технологическому присоединению) к системе теплоснабжения.
Указывается ссылка на документ, предварительно загруженный в хранилище файлов ФГИС ЕИАС.
В случае наличия нескольких договоров о подключении к системе теплоснабжения информация по каждому из них указывается в отдельной строке.</t>
  </si>
  <si>
    <r>
      <t>Форма 4.8 Информация о порядке выполнения технологических, технических и других мероприятий, связанных с подключением к системе теплоснабжения</t>
    </r>
    <r>
      <rPr>
        <vertAlign val="superscript"/>
        <sz val="10"/>
        <rFont val="Tahoma"/>
        <family val="2"/>
        <charset val="204"/>
      </rPr>
      <t>1</t>
    </r>
  </si>
  <si>
    <t>В колонке «Информация» указывается адрес страницы сайта в сети «Интернет», на которой размещена информация.
В колонке «Ссылка на документ» указывается ссылка на скриншот страницы сайта в сети «Интернет», предварительно загруженный в хранилище файлов ФГИС ЕИАС, на которой размещена информация.</t>
  </si>
  <si>
    <t>Форма заявки о подключении к централизованной системе теплоснабжения</t>
  </si>
  <si>
    <t>Перечень документов и сведений, представляемых одновременно с заявкой о подключении к централизованной системе теплоснабжения, и указание на запрет требовать представления документов и сведений или осуществления действий,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теплоснабжения</t>
  </si>
  <si>
    <t xml:space="preserve">Указывается ссылка на документ, предварительно загруженный в хранилище файлов ФГИС ЕИАС.
В случае наличия дополнительных сведений информация по ним указывается в отдельных строках.
</t>
  </si>
  <si>
    <t>Реквизиты НПА, регламентирующих порядок действий заявителя и регулируемой организации при подаче, приеме, обработке заявки о подключении к централизованной системе теплоснабжения (в том числе в форме электронного документа), принятии решения и информировании о принятом по результатам рассмотрения указанной заявки решении (возврат документов, прилагаемых к заявке о подключении к централизованной системе теплоснабжения, либо направление подписанного проекта договора о подключении к централизованной системе теплоснабжения), основания для отказа в принятии к рассмотрению документов, прилагаемых к заявлению о подключении к централизованной системе теплоснабжения, в подписании договора о подключении к централизованной системе теплоснабжения</t>
  </si>
  <si>
    <t>Телефоны, адреса и график работы службы, ответственной за прием и обработку заявок о подключении к централизованной системе теплоснабжения</t>
  </si>
  <si>
    <t>телефоны службы, ответственной за прием и обработку заявок о подключении к централизованной системе теплоснабжения</t>
  </si>
  <si>
    <t>Указывается номер контактного телефона службы, ответственной за прием и обработку заявок о подключении к централизованной системе теплоснабжения. 
В случае наличия нескольких служб и (или) номеров телефонов, информация по каждому из них указывается в отдельной строке.</t>
  </si>
  <si>
    <t>адреса службы, ответственной за прием и обработку заявок о подключении к централизованной системе теплоснабжения</t>
  </si>
  <si>
    <t>график работы службы, ответственной за прием и обработку заявок о подключении к централизованной системе теплоснабжения</t>
  </si>
  <si>
    <t>Указывается график работы службы, ответственной за прием и обработку заявок о подключении к централизованной системе теплоснабжения. 
В случае наличия нескольких служб и (или) графиков работы, информация по каждому из них указывается в отдельной строке.</t>
  </si>
  <si>
    <t>Информация раскрывается в случае, если регулируемая организация осуществляет услуги по подключению (технологическому присоединению) к централизованной системе теплоснабжения.</t>
  </si>
  <si>
    <t>Регламент подключения к системе теплоснабжения, утверждаемый регулируемой организацией, включающий сроки, состав и последовательность действий при осуществлении подключения к системе теплоснабжения, сведения о размере платы за услуги по подключению к системе теплоснабжения, информацию о месте нахождения и графике работы, справочных телефонах, адресе официального сайта регулируемой организации в сети "Интернет" и блок-схему, отражающую графическое изображение последовательности действий, осуществляемых при подключении к системе теплоснабжения</t>
  </si>
  <si>
    <t>Дифференциация по 
централизованным системам теплоснабжения</t>
  </si>
  <si>
    <t>Дифференциация по источникам тепловой энергии</t>
  </si>
  <si>
    <t>Перечень тарифов и технологически не связанных между собой систем теплоснабжения, в отношении которых предлагаются различные тарифы в сфере теплоснабжения и горячего водоснабжения с использованием открытых систем теплоснабжения (информация раскрывается отдельно по каждой системе теплоснабжения)</t>
  </si>
  <si>
    <t>Добавить диапазон диаметров тепловых сетей</t>
  </si>
  <si>
    <t>Добавить тип прокладки тепловых сетей</t>
  </si>
  <si>
    <t>Добавить СТ для дифференциации</t>
  </si>
  <si>
    <t>Добавить источник для дифференциации</t>
  </si>
  <si>
    <t>Тариф на теплоноситель, поставляемый потребителям</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</si>
  <si>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</si>
  <si>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r>
      <t xml:space="preserve">Тариф на горячую воду предлагается </t>
    </r>
    <r>
      <rPr>
        <b/>
        <sz val="9"/>
        <rFont val="Tahoma"/>
        <family val="2"/>
        <charset val="204"/>
      </rPr>
      <t>с (!)</t>
    </r>
    <r>
      <rPr>
        <sz val="9"/>
        <rFont val="Tahoma"/>
        <family val="2"/>
        <charset val="204"/>
      </rPr>
      <t xml:space="preserve"> разбивкой по поставщикам</t>
    </r>
  </si>
  <si>
    <r>
      <t xml:space="preserve">Тариф на горячую воду предлагается </t>
    </r>
    <r>
      <rPr>
        <b/>
        <sz val="9"/>
        <rFont val="Tahoma"/>
        <family val="2"/>
        <charset val="204"/>
      </rPr>
      <t>без (!)</t>
    </r>
    <r>
      <rPr>
        <sz val="9"/>
        <rFont val="Tahoma"/>
        <family val="2"/>
        <charset val="204"/>
      </rPr>
      <t xml:space="preserve"> разбивки на компоненты</t>
    </r>
  </si>
  <si>
    <t>NDS</t>
  </si>
  <si>
    <t>woNDS</t>
  </si>
  <si>
    <t>Тип теплоснабжающей организации</t>
  </si>
  <si>
    <r>
      <rPr>
        <b/>
        <sz val="9"/>
        <rFont val="Tahoma"/>
        <family val="2"/>
        <charset val="204"/>
      </rPr>
      <t>Тип организации</t>
    </r>
    <r>
      <rPr>
        <sz val="9"/>
        <rFont val="Tahoma"/>
        <family val="2"/>
        <charset val="204"/>
      </rPr>
      <t xml:space="preserve">
kind_of_org_type</t>
    </r>
  </si>
  <si>
    <t>Регулируемая организация</t>
  </si>
  <si>
    <t>Единая теплоснабжающая организация</t>
  </si>
  <si>
    <t>Теплоснабжающая организация в ценовой зоне теплоснабжения</t>
  </si>
  <si>
    <t>Теплосетевая организация в ценовой зоне теплоснабжения</t>
  </si>
  <si>
    <t>Организация осуществляет подключение (технологическое присоединение) к системе теплоснабжения</t>
  </si>
  <si>
    <r>
      <t>Форма 4.7 Информация об условиях, на которых осуществляется поставка товаров и (или) оказание услуг</t>
    </r>
    <r>
      <rPr>
        <vertAlign val="superscript"/>
        <sz val="10"/>
        <rFont val="Tahoma"/>
        <family val="2"/>
        <charset val="204"/>
      </rPr>
      <t>*</t>
    </r>
  </si>
  <si>
    <t>*</t>
  </si>
  <si>
    <t>Указывается информация в части поставки товаров (оказания услуг) по регулируемым ценам (тарифам)</t>
  </si>
  <si>
    <t>1.3</t>
  </si>
  <si>
    <t>1.3.0</t>
  </si>
  <si>
    <t>прочие договора</t>
  </si>
  <si>
    <t>Информация о регулируемых ценах (тарифах) на товары (услуги) единой теплоснабжающей организации в ценовых зонах теплоснабжения включает сведения:</t>
  </si>
  <si>
    <t>Информация о регулируемых ценах (тарифах) на товары (услуги) теплоснабжающей организации и теплосетевой организации в ценовых зонах теплоснабжения включает сведения:</t>
  </si>
  <si>
    <t>- о предельном уровне цены на тепловую энергию (мощность), поставляемую потребителям, об индикативном предельном уровне цены на тепловую энергию (мощность) и о графике поэтапного равномерного доведения предельного уровня цены на тепловую энергию (мощность) (при наличии), определяемых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ПП РФ от 15 декабря 2017 г. № 1562 "Об определении в ценовых зонах теплоснабжения предельного уровня цены на тепловую энергию (мощность), включая индексацию предельного уровня цены на тепловую энергию (мощность), и технико-экономических параметров работы котельных и тепловых сетей, используемых для расчета предельного уровня цены на тепловую энергию (мощность)";</t>
  </si>
  <si>
    <t>-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</si>
  <si>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t>
  </si>
  <si>
    <t>- о плате за подключение (технологическое присоединение) к системе теплоснабжения, применяемой в случае, установленном частью 9 статьи 23.4 ФЗ "О теплоснабжении".</t>
  </si>
  <si>
    <t>- о тарифах на теплоноситель в виде воды, поставляемый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</si>
  <si>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товары (услуги) в сфере теплоснабжения в случаях, указанных в частях 12.1 - 12.4 статьи 10 ФЗ "О теплоснабжении"</t>
  </si>
  <si>
    <t>Опубликовать индикативный предельный уровень цен на тепловую энергию (мощность)</t>
  </si>
  <si>
    <t>График поэтапного равномерного доведения предельного уровня цены на тепловую энергию (мощность)</t>
  </si>
  <si>
    <t>3_i</t>
  </si>
  <si>
    <t>List05_1</t>
  </si>
  <si>
    <t>List06_1</t>
  </si>
  <si>
    <t>List05_3</t>
  </si>
  <si>
    <t>List06_3</t>
  </si>
  <si>
    <t>List05_3_i</t>
  </si>
  <si>
    <t>List06_3_i</t>
  </si>
  <si>
    <t>List05_8</t>
  </si>
  <si>
    <t>List06_8</t>
  </si>
  <si>
    <t>List05_4</t>
  </si>
  <si>
    <t>List06_4</t>
  </si>
  <si>
    <t>List05_6</t>
  </si>
  <si>
    <t>List06_6</t>
  </si>
  <si>
    <t>List05_7</t>
  </si>
  <si>
    <t>List06_7</t>
  </si>
  <si>
    <t>Предельный уровнь цены на тепловую энергию (мощность), поставляемую теплоснабжающими организациями потребителям</t>
  </si>
  <si>
    <t>List05_13</t>
  </si>
  <si>
    <t>List06_13</t>
  </si>
  <si>
    <t>Предельный уровнь цены на тепловую энергию (мощность), поставляемую теплоснабжающими организациями потребителям. Индикативы</t>
  </si>
  <si>
    <t>ставка за тепловую энергию, руб./Гкал</t>
  </si>
  <si>
    <t>ставка за содержание тепловой мощности, тыс. руб./Гкал/ч/мес.</t>
  </si>
  <si>
    <t xml:space="preserve">По умолчанию установлено значение «первичное раскрытие информации» Это означает, что информация раскрывается в соответствии с установленными сроком и периодичностью. В случае если в уже отправленном шаблоне обнаружена ошибка или произошло изменение информации, исправленный шаблон необходимо отправить с типом отчета «изменения в раскрытой ранее информации». </t>
  </si>
  <si>
    <t>Форма 4.8</t>
  </si>
  <si>
    <t>Информация, подлежащая раскрытию организациями сферы теплоснабжения (цены и тарифы)</t>
  </si>
  <si>
    <t>Тарифы на тепловую энергию (мощность), поставляемую другим теплоснабжающим организациям теплоснабжающими организациями</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</si>
  <si>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</si>
  <si>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Одноставочный тариф, руб./Гкал (руб./куб.м)</t>
  </si>
  <si>
    <t>Проверка доступных обновлений...</t>
  </si>
  <si>
    <t>27.12.2021</t>
  </si>
  <si>
    <t>город Санкт-Петербург</t>
  </si>
  <si>
    <t>40000000</t>
  </si>
  <si>
    <t>город Зеленогорск</t>
  </si>
  <si>
    <t>40361000</t>
  </si>
  <si>
    <t>город Колпино</t>
  </si>
  <si>
    <t>40342000</t>
  </si>
  <si>
    <t>город Красное Село</t>
  </si>
  <si>
    <t>40353000</t>
  </si>
  <si>
    <t>город Кронштадт</t>
  </si>
  <si>
    <t>40360000</t>
  </si>
  <si>
    <t>город Ломоносов</t>
  </si>
  <si>
    <t>40372000</t>
  </si>
  <si>
    <t>город Павловск</t>
  </si>
  <si>
    <t>40387000</t>
  </si>
  <si>
    <t>город Петергоф</t>
  </si>
  <si>
    <t>40395000</t>
  </si>
  <si>
    <t>город Пушкин</t>
  </si>
  <si>
    <t>40397000</t>
  </si>
  <si>
    <t>город Сестрорецк</t>
  </si>
  <si>
    <t>40362000</t>
  </si>
  <si>
    <t>муниципальный округ № 15</t>
  </si>
  <si>
    <t>40317000</t>
  </si>
  <si>
    <t>муниципальный округ № 21</t>
  </si>
  <si>
    <t>40331000</t>
  </si>
  <si>
    <t>муниципальный округ № 54</t>
  </si>
  <si>
    <t>40383000</t>
  </si>
  <si>
    <t>муниципальный округ № 65</t>
  </si>
  <si>
    <t>40322000</t>
  </si>
  <si>
    <t>муниципальный округ № 7</t>
  </si>
  <si>
    <t>40307000</t>
  </si>
  <si>
    <t>муниципальный округ № 72</t>
  </si>
  <si>
    <t>40903000</t>
  </si>
  <si>
    <t>муниципальный округ № 75</t>
  </si>
  <si>
    <t>40906000</t>
  </si>
  <si>
    <t>муниципальный округ № 78</t>
  </si>
  <si>
    <t>40909000</t>
  </si>
  <si>
    <t>муниципальный округ Автово</t>
  </si>
  <si>
    <t>40338000</t>
  </si>
  <si>
    <t>муниципальный округ Адмиралтейский округ</t>
  </si>
  <si>
    <t>40303000</t>
  </si>
  <si>
    <t>муниципальный округ Академическое</t>
  </si>
  <si>
    <t>40329000</t>
  </si>
  <si>
    <t>муниципальный округ Аптекарский остров</t>
  </si>
  <si>
    <t>40392000</t>
  </si>
  <si>
    <t>муниципальный округ Балканский</t>
  </si>
  <si>
    <t>40907000</t>
  </si>
  <si>
    <t>муниципальный округ Большая Охта</t>
  </si>
  <si>
    <t>40349000</t>
  </si>
  <si>
    <t>муниципальный округ Васильевский</t>
  </si>
  <si>
    <t>40308000</t>
  </si>
  <si>
    <t>муниципальный округ Введенский</t>
  </si>
  <si>
    <t>40389000</t>
  </si>
  <si>
    <t>муниципальный округ Владимирский округ</t>
  </si>
  <si>
    <t>40913000</t>
  </si>
  <si>
    <t>муниципальный округ Волковское</t>
  </si>
  <si>
    <t>40902000</t>
  </si>
  <si>
    <t>муниципальный округ Гавань</t>
  </si>
  <si>
    <t>40309000</t>
  </si>
  <si>
    <t>муниципальный округ Гагаринское</t>
  </si>
  <si>
    <t>40374000</t>
  </si>
  <si>
    <t>муниципальный округ Георгиевский</t>
  </si>
  <si>
    <t>40905000</t>
  </si>
  <si>
    <t>муниципальный округ Горелово</t>
  </si>
  <si>
    <t>40359000</t>
  </si>
  <si>
    <t>муниципальный округ Гражданка</t>
  </si>
  <si>
    <t>40328000</t>
  </si>
  <si>
    <t>муниципальный округ Дачное</t>
  </si>
  <si>
    <t>40337000</t>
  </si>
  <si>
    <t>муниципальный округ Дворцовый округ</t>
  </si>
  <si>
    <t>40908000</t>
  </si>
  <si>
    <t>муниципальный округ Екатерингофский</t>
  </si>
  <si>
    <t>40306000</t>
  </si>
  <si>
    <t>муниципальный округ Звездное</t>
  </si>
  <si>
    <t>40377000</t>
  </si>
  <si>
    <t>муниципальный округ Ивановский</t>
  </si>
  <si>
    <t>40379000</t>
  </si>
  <si>
    <t>муниципальный округ Измайловское</t>
  </si>
  <si>
    <t>40305000</t>
  </si>
  <si>
    <t>муниципальный округ Княжево</t>
  </si>
  <si>
    <t>40335000</t>
  </si>
  <si>
    <t>муниципальный округ Коломна</t>
  </si>
  <si>
    <t>40301000</t>
  </si>
  <si>
    <t>муниципальный округ Коломяги</t>
  </si>
  <si>
    <t>40327000</t>
  </si>
  <si>
    <t>муниципальный округ Комендантский аэродром</t>
  </si>
  <si>
    <t>40324000</t>
  </si>
  <si>
    <t>муниципальный округ Константиновское</t>
  </si>
  <si>
    <t>40358000</t>
  </si>
  <si>
    <t>муниципальный округ Красненькая речка</t>
  </si>
  <si>
    <t>40340000</t>
  </si>
  <si>
    <t>муниципальный округ Кронверкское</t>
  </si>
  <si>
    <t>40390000</t>
  </si>
  <si>
    <t>муниципальный округ Купчино</t>
  </si>
  <si>
    <t>40904000</t>
  </si>
  <si>
    <t>муниципальный округ Ланское</t>
  </si>
  <si>
    <t>40323000</t>
  </si>
  <si>
    <t>муниципальный округ Лахта-Ольгино</t>
  </si>
  <si>
    <t>40321000</t>
  </si>
  <si>
    <t>муниципальный округ Лиговка-Ямская</t>
  </si>
  <si>
    <t>40912000</t>
  </si>
  <si>
    <t>муниципальный округ Литейный округ</t>
  </si>
  <si>
    <t>40910000</t>
  </si>
  <si>
    <t>муниципальный округ Малая Охта</t>
  </si>
  <si>
    <t>40350000</t>
  </si>
  <si>
    <t>муниципальный округ Морские ворота</t>
  </si>
  <si>
    <t>40341000</t>
  </si>
  <si>
    <t>муниципальный округ Морской</t>
  </si>
  <si>
    <t>40310000</t>
  </si>
  <si>
    <t>муниципальный округ Московская застава</t>
  </si>
  <si>
    <t>40373000</t>
  </si>
  <si>
    <t>муниципальный округ Нарвский округ</t>
  </si>
  <si>
    <t>40339000</t>
  </si>
  <si>
    <t>муниципальный округ Народный</t>
  </si>
  <si>
    <t>40382000</t>
  </si>
  <si>
    <t>муниципальный округ Невская застава</t>
  </si>
  <si>
    <t>40378000</t>
  </si>
  <si>
    <t>муниципальный округ Невский округ</t>
  </si>
  <si>
    <t>40384000</t>
  </si>
  <si>
    <t>муниципальный округ Новоизмайловское</t>
  </si>
  <si>
    <t>40375000</t>
  </si>
  <si>
    <t>муниципальный округ Обуховский</t>
  </si>
  <si>
    <t>40380000</t>
  </si>
  <si>
    <t>муниципальный округ Озеро Долгое</t>
  </si>
  <si>
    <t>40325000</t>
  </si>
  <si>
    <t>муниципальный округ Оккервиль</t>
  </si>
  <si>
    <t>40385000</t>
  </si>
  <si>
    <t>муниципальный округ Остров Декабристов</t>
  </si>
  <si>
    <t>40311000</t>
  </si>
  <si>
    <t>муниципальный округ Пискаревка</t>
  </si>
  <si>
    <t>40332000</t>
  </si>
  <si>
    <t>муниципальный округ Полюстрово</t>
  </si>
  <si>
    <t>40348000</t>
  </si>
  <si>
    <t>муниципальный округ Пороховые</t>
  </si>
  <si>
    <t>40351000</t>
  </si>
  <si>
    <t>муниципальный округ Посадский</t>
  </si>
  <si>
    <t>40391000</t>
  </si>
  <si>
    <t>муниципальный округ Правобережный</t>
  </si>
  <si>
    <t>40386000</t>
  </si>
  <si>
    <t>муниципальный округ Прометей</t>
  </si>
  <si>
    <t>40334000</t>
  </si>
  <si>
    <t>муниципальный округ Пулковский меридиан</t>
  </si>
  <si>
    <t>40376000</t>
  </si>
  <si>
    <t>муниципальный округ Ржевка</t>
  </si>
  <si>
    <t>40352000</t>
  </si>
  <si>
    <t>муниципальный округ Рыбацкое</t>
  </si>
  <si>
    <t>40381000</t>
  </si>
  <si>
    <t>муниципальный округ Сампсониевское</t>
  </si>
  <si>
    <t>40314000</t>
  </si>
  <si>
    <t>муниципальный округ Светлановское</t>
  </si>
  <si>
    <t>40315000</t>
  </si>
  <si>
    <t>муниципальный округ Северный</t>
  </si>
  <si>
    <t>40333000</t>
  </si>
  <si>
    <t>муниципальный округ Семеновский</t>
  </si>
  <si>
    <t>40304000</t>
  </si>
  <si>
    <t>муниципальный округ Сенной округ</t>
  </si>
  <si>
    <t>40302000</t>
  </si>
  <si>
    <t>муниципальный округ Сергиевское</t>
  </si>
  <si>
    <t>40318000</t>
  </si>
  <si>
    <t>муниципальный округ Смольнинское</t>
  </si>
  <si>
    <t>40911000</t>
  </si>
  <si>
    <t>муниципальный округ Сосновая поляна</t>
  </si>
  <si>
    <t>40356000</t>
  </si>
  <si>
    <t>муниципальный округ Сосновское</t>
  </si>
  <si>
    <t>40316000</t>
  </si>
  <si>
    <t>муниципальный округ Ульянка</t>
  </si>
  <si>
    <t>40336000</t>
  </si>
  <si>
    <t>муниципальный округ Урицк</t>
  </si>
  <si>
    <t>40357000</t>
  </si>
  <si>
    <t>муниципальный округ Финляндский округ</t>
  </si>
  <si>
    <t>40330000</t>
  </si>
  <si>
    <t>муниципальный округ Чкаловское</t>
  </si>
  <si>
    <t>40394000</t>
  </si>
  <si>
    <t>муниципальный округ Шувалово-Озерки</t>
  </si>
  <si>
    <t>40319000</t>
  </si>
  <si>
    <t>муниципальный округ Юго-Запад</t>
  </si>
  <si>
    <t>40354000</t>
  </si>
  <si>
    <t>муниципальный округ Южно-Приморский</t>
  </si>
  <si>
    <t>40355000</t>
  </si>
  <si>
    <t>муниципальный округ Юнтолово</t>
  </si>
  <si>
    <t>40326000</t>
  </si>
  <si>
    <t>муниципальный округ округ Петровский</t>
  </si>
  <si>
    <t>40393000</t>
  </si>
  <si>
    <t>поселок Александровская</t>
  </si>
  <si>
    <t>40398000</t>
  </si>
  <si>
    <t>поселок Белоостров</t>
  </si>
  <si>
    <t>40363000</t>
  </si>
  <si>
    <t>поселок Комарово</t>
  </si>
  <si>
    <t>40364000</t>
  </si>
  <si>
    <t>поселок Левашово</t>
  </si>
  <si>
    <t>40312000</t>
  </si>
  <si>
    <t>поселок Лисий Нос</t>
  </si>
  <si>
    <t>40320000</t>
  </si>
  <si>
    <t>поселок Металлострой</t>
  </si>
  <si>
    <t>40343000</t>
  </si>
  <si>
    <t>поселок Молодежное</t>
  </si>
  <si>
    <t>40365000</t>
  </si>
  <si>
    <t>поселок Парголово</t>
  </si>
  <si>
    <t>40313000</t>
  </si>
  <si>
    <t>поселок Песочный</t>
  </si>
  <si>
    <t>40366000</t>
  </si>
  <si>
    <t>поселок Петро-Славянка</t>
  </si>
  <si>
    <t>40344000</t>
  </si>
  <si>
    <t>поселок Понтонный</t>
  </si>
  <si>
    <t>40345000</t>
  </si>
  <si>
    <t>поселок Репино</t>
  </si>
  <si>
    <t>40367000</t>
  </si>
  <si>
    <t>поселок Саперный</t>
  </si>
  <si>
    <t>40346000</t>
  </si>
  <si>
    <t>поселок Серово</t>
  </si>
  <si>
    <t>40368000</t>
  </si>
  <si>
    <t>поселок Смолячково</t>
  </si>
  <si>
    <t>40369000</t>
  </si>
  <si>
    <t>поселок Солнечное</t>
  </si>
  <si>
    <t>40370000</t>
  </si>
  <si>
    <t>поселок Стрельна</t>
  </si>
  <si>
    <t>40396000</t>
  </si>
  <si>
    <t>поселок Тярлево</t>
  </si>
  <si>
    <t>40388000</t>
  </si>
  <si>
    <t>поселок Усть-Ижора</t>
  </si>
  <si>
    <t>40347000</t>
  </si>
  <si>
    <t>поселок Ушково</t>
  </si>
  <si>
    <t>40371000</t>
  </si>
  <si>
    <t>поселок Шушары</t>
  </si>
  <si>
    <t>40901000</t>
  </si>
  <si>
    <t>МО_ОКТМО</t>
  </si>
  <si>
    <t>№</t>
  </si>
  <si>
    <t>Производство тепловой энергии. Некомбинированная выработка</t>
  </si>
  <si>
    <t>Производство тепловой энергии. Комбинированная выработка с уст. мощностью производства электрической энергии менее 25 МВт</t>
  </si>
  <si>
    <t>Производство тепловой энергии. Комбинированная выработка с уст. мощностью производства электрической энергии 25 МВт и более</t>
  </si>
  <si>
    <t>Производство. Теплоноситель</t>
  </si>
  <si>
    <t>Передача. Тепловая энергия</t>
  </si>
  <si>
    <t>Передача. Теплоноситель</t>
  </si>
  <si>
    <t>Сбыт. Тепловая энергия</t>
  </si>
  <si>
    <t>Сбыт. Теплоноситель</t>
  </si>
  <si>
    <t>Подключение (технологическое присоединение) к системе теплоснабжения</t>
  </si>
  <si>
    <t>Поддержание резервной тепловой мощности при отсутствии потребления тепловой энергии</t>
  </si>
  <si>
    <t>https://portal.eias.ru/Portal/DownloadPage.aspx?type=12&amp;guid=????????-????-????-????-????????????</t>
  </si>
  <si>
    <t>ALL</t>
  </si>
  <si>
    <t>https://eias.fstrf.ru/disclo/get_file?p_guid=????????-????-????-????-????????????</t>
  </si>
  <si>
    <t>Доступно обновление до версии 1.0.2</t>
  </si>
  <si>
    <t>Описание изменений: Версия 1.0.2
1. Корректировка значения группы потребителей "население" на "население и приравненные категории"
Версия 1.0.1
1. Исправление логики работы листа 'Перечень тарифов' в части добавления территорий для тарифа на теплоноситель.</t>
  </si>
  <si>
    <t>Размер файла обновления: 386560 байт</t>
  </si>
  <si>
    <t>Подготовка к обновлению...</t>
  </si>
  <si>
    <t>Сохранение файла резервной копии: \\Vdc\peo$\ПЭО\Бюро генерации\ЕСЭ-Кубань\ОП Балашиха и Юнтолово\Юнтолово\Тарифы Юнтолово\Шаблоны ИЕАС\FAS.JKH.OPEN.INFO.PRICE.WARM\2022\FAS.JKH.OPEN.INFO.PRICE.WARM (1).BKP..xlsb</t>
  </si>
  <si>
    <t>Резервная копия создана: \\Vdc\peo$\ПЭО\Бюро генерации\ЕСЭ-Кубань\ОП Балашиха и Юнтолово\Юнтолово\Тарифы Юнтолово\Шаблоны ИЕАС\FAS.JKH.OPEN.INFO.PRICE.WARM\2022\FAS.JKH.OPEN.INFO.PRICE.WARM (1).BKP..xlsb</t>
  </si>
  <si>
    <t>Создание книги для установки обновлений...</t>
  </si>
  <si>
    <t>Ошибка при инициализации обновления</t>
  </si>
  <si>
    <t>Ошибка</t>
  </si>
  <si>
    <t>REGION_ID</t>
  </si>
  <si>
    <t>REGION_NAME</t>
  </si>
  <si>
    <t>RST_ORG_ID</t>
  </si>
  <si>
    <t>ORG_NAME</t>
  </si>
  <si>
    <t>INN_NAME</t>
  </si>
  <si>
    <t>KPP_NAME</t>
  </si>
  <si>
    <t>ORG_START_DATE</t>
  </si>
  <si>
    <t>ORG_END_DATE</t>
  </si>
  <si>
    <t>2614</t>
  </si>
  <si>
    <t>26641633</t>
  </si>
  <si>
    <t>АО "АТЭК"</t>
  </si>
  <si>
    <t>7826135558</t>
  </si>
  <si>
    <t>780501001</t>
  </si>
  <si>
    <t>26422350</t>
  </si>
  <si>
    <t>АО "Аккумуляторная компания "Ригель"</t>
  </si>
  <si>
    <t>7813054118</t>
  </si>
  <si>
    <t>781301001</t>
  </si>
  <si>
    <t>26420583</t>
  </si>
  <si>
    <t>АО "Аэропорт "Пулково"</t>
  </si>
  <si>
    <t>7810091320</t>
  </si>
  <si>
    <t>783450001</t>
  </si>
  <si>
    <t>26422149</t>
  </si>
  <si>
    <t>АО "БЦ "АКВИЛОН"</t>
  </si>
  <si>
    <t>7802067080</t>
  </si>
  <si>
    <t>780201001</t>
  </si>
  <si>
    <t>31203865</t>
  </si>
  <si>
    <t>АО "Балтийский завод"</t>
  </si>
  <si>
    <t>7830001910</t>
  </si>
  <si>
    <t>780101001</t>
  </si>
  <si>
    <t>28155116</t>
  </si>
  <si>
    <t>АО "ВНИИРА"</t>
  </si>
  <si>
    <t>7801236681</t>
  </si>
  <si>
    <t>28266590</t>
  </si>
  <si>
    <t>АО "Василеостровская Фабрика"</t>
  </si>
  <si>
    <t>7825115990</t>
  </si>
  <si>
    <t>26847594</t>
  </si>
  <si>
    <t>АО "Водтрансприбор"</t>
  </si>
  <si>
    <t>7814010307</t>
  </si>
  <si>
    <t>781401001</t>
  </si>
  <si>
    <t>26361120</t>
  </si>
  <si>
    <t>АО "ГСР ТЭЦ"</t>
  </si>
  <si>
    <t>7817312063</t>
  </si>
  <si>
    <t>781701001</t>
  </si>
  <si>
    <t>26560525</t>
  </si>
  <si>
    <t>АО "ГУ ЖКХ"</t>
  </si>
  <si>
    <t>5116000922</t>
  </si>
  <si>
    <t>511601001</t>
  </si>
  <si>
    <t>13-05-2009 00:00:00</t>
  </si>
  <si>
    <t>30335229</t>
  </si>
  <si>
    <t>770401001</t>
  </si>
  <si>
    <t>28491236</t>
  </si>
  <si>
    <t>АО "Гостиница "Туррис"</t>
  </si>
  <si>
    <t>7830002575</t>
  </si>
  <si>
    <t>781001001</t>
  </si>
  <si>
    <t>28450115</t>
  </si>
  <si>
    <t>АО "Группа Прайм"</t>
  </si>
  <si>
    <t>7825696286</t>
  </si>
  <si>
    <t>26641637</t>
  </si>
  <si>
    <t>АО "Завод имени А.А.Кулакова"</t>
  </si>
  <si>
    <t>7813346618</t>
  </si>
  <si>
    <t>27621401</t>
  </si>
  <si>
    <t>АО "Завод имени М.И.Калинина"</t>
  </si>
  <si>
    <t>7801566094</t>
  </si>
  <si>
    <t>28812728</t>
  </si>
  <si>
    <t>АО "КИНОСТУДИЯ "ЛЕНФИЛЬМ"</t>
  </si>
  <si>
    <t>7813200545</t>
  </si>
  <si>
    <t>26361104</t>
  </si>
  <si>
    <t>АО "КировТЭК"</t>
  </si>
  <si>
    <t>7805060502</t>
  </si>
  <si>
    <t>27827361</t>
  </si>
  <si>
    <t>АО "Кожа"</t>
  </si>
  <si>
    <t>7801133686</t>
  </si>
  <si>
    <t>26361095</t>
  </si>
  <si>
    <t>АО "Компонент"</t>
  </si>
  <si>
    <t>7804046015</t>
  </si>
  <si>
    <t>780401001</t>
  </si>
  <si>
    <t>28505234</t>
  </si>
  <si>
    <t>АО "Кронштадтский морской завод"</t>
  </si>
  <si>
    <t>7843003128</t>
  </si>
  <si>
    <t>784301001</t>
  </si>
  <si>
    <t>26361094</t>
  </si>
  <si>
    <t>АО "ЛОМО"</t>
  </si>
  <si>
    <t>7804002321</t>
  </si>
  <si>
    <t>26614924</t>
  </si>
  <si>
    <t>АО "ЛСР. Железобетон-СЗ"</t>
  </si>
  <si>
    <t>7830000578</t>
  </si>
  <si>
    <t>470501001</t>
  </si>
  <si>
    <t>27824854</t>
  </si>
  <si>
    <t>АО "Ленпромгаз"</t>
  </si>
  <si>
    <t>7841333120</t>
  </si>
  <si>
    <t>784101001</t>
  </si>
  <si>
    <t>26361102</t>
  </si>
  <si>
    <t>АО "Морской порт Санкт-Петербург"</t>
  </si>
  <si>
    <t>7805025346</t>
  </si>
  <si>
    <t>30983227</t>
  </si>
  <si>
    <t>АО "НИИ "Вектор"</t>
  </si>
  <si>
    <t>7813491943</t>
  </si>
  <si>
    <t>28796102</t>
  </si>
  <si>
    <t>АО "НИИ командных приборов"</t>
  </si>
  <si>
    <t>7805654288</t>
  </si>
  <si>
    <t>27628470</t>
  </si>
  <si>
    <t>АО "НПП "Краснознамёнец"</t>
  </si>
  <si>
    <t>7806469104</t>
  </si>
  <si>
    <t>19-01-2012 00:00:00</t>
  </si>
  <si>
    <t>27551052</t>
  </si>
  <si>
    <t>АО "Невская мануфактура"</t>
  </si>
  <si>
    <t>7811056991</t>
  </si>
  <si>
    <t>781101001</t>
  </si>
  <si>
    <t>31206594</t>
  </si>
  <si>
    <t>АО "Особая экономическая зона "Санкт-Петербург"</t>
  </si>
  <si>
    <t>7819036901</t>
  </si>
  <si>
    <t>781901001</t>
  </si>
  <si>
    <t>28155081</t>
  </si>
  <si>
    <t>АО "Первый контейнерный терминал"</t>
  </si>
  <si>
    <t>7805113497</t>
  </si>
  <si>
    <t>997650001</t>
  </si>
  <si>
    <t>28072594</t>
  </si>
  <si>
    <t>АО "РУСТ-95"</t>
  </si>
  <si>
    <t>7728120384</t>
  </si>
  <si>
    <t>26828034</t>
  </si>
  <si>
    <t>АО "РЭУ" филиал "Санкт-Петербургский"</t>
  </si>
  <si>
    <t>7714783092</t>
  </si>
  <si>
    <t>783943001</t>
  </si>
  <si>
    <t>28042569</t>
  </si>
  <si>
    <t>АО "Редэс Лтд"</t>
  </si>
  <si>
    <t>7801059070</t>
  </si>
  <si>
    <t>26361106</t>
  </si>
  <si>
    <t>АО "Русские самоцветы"</t>
  </si>
  <si>
    <t>7806007100</t>
  </si>
  <si>
    <t>28143840</t>
  </si>
  <si>
    <t>АО "Рыбокомбинат"</t>
  </si>
  <si>
    <t>7804036909</t>
  </si>
  <si>
    <t>31416469</t>
  </si>
  <si>
    <t>АО "Сетевая компания "ОСК"</t>
  </si>
  <si>
    <t>7805735152</t>
  </si>
  <si>
    <t>29-10-2018 00:00:00</t>
  </si>
  <si>
    <t>26590970</t>
  </si>
  <si>
    <t>АО "Совавто-С.Петербург"</t>
  </si>
  <si>
    <t>7810216498</t>
  </si>
  <si>
    <t>28091963</t>
  </si>
  <si>
    <t>АО "Телерадиокомпания "Петербург"</t>
  </si>
  <si>
    <t>7825404448</t>
  </si>
  <si>
    <t>26555650</t>
  </si>
  <si>
    <t>АО "Теплосеть Санкт-Петербурга"</t>
  </si>
  <si>
    <t>7810577007</t>
  </si>
  <si>
    <t>28152736</t>
  </si>
  <si>
    <t>АО "ЦКБ МТ "Рубин"</t>
  </si>
  <si>
    <t>7838418751</t>
  </si>
  <si>
    <t>997850001</t>
  </si>
  <si>
    <t>26533887</t>
  </si>
  <si>
    <t>АО "Юго-Западная ТЭЦ"</t>
  </si>
  <si>
    <t>7813323258</t>
  </si>
  <si>
    <t>28042447</t>
  </si>
  <si>
    <t>АО ВО "Электроаппарат"</t>
  </si>
  <si>
    <t>7801032688</t>
  </si>
  <si>
    <t>30427522</t>
  </si>
  <si>
    <t>АО ГУ ЖКХ ОП "Санкт-Петербургское"</t>
  </si>
  <si>
    <t>784245001</t>
  </si>
  <si>
    <t>12-10-2015 00:00:00</t>
  </si>
  <si>
    <t>28855708</t>
  </si>
  <si>
    <t>ГАО РАН</t>
  </si>
  <si>
    <t>7810207327</t>
  </si>
  <si>
    <t>26422494</t>
  </si>
  <si>
    <t>ГУП "Водоканал Санкт-Петербурга"</t>
  </si>
  <si>
    <t>7830000426</t>
  </si>
  <si>
    <t>784201001</t>
  </si>
  <si>
    <t>26361126</t>
  </si>
  <si>
    <t>ГУП "ТЭК СПб"</t>
  </si>
  <si>
    <t>7830001028</t>
  </si>
  <si>
    <t>28274316</t>
  </si>
  <si>
    <t>ЗАО "Асфальтобетонный Завод "Магистраль"</t>
  </si>
  <si>
    <t>7811038093</t>
  </si>
  <si>
    <t>28867621</t>
  </si>
  <si>
    <t>ЗАО "ЗМК-ИК"</t>
  </si>
  <si>
    <t>7811500159</t>
  </si>
  <si>
    <t>26361096</t>
  </si>
  <si>
    <t>ЗАО "Завод Красная Заря. Системы цифровой связи"</t>
  </si>
  <si>
    <t>7804080383</t>
  </si>
  <si>
    <t>28794896</t>
  </si>
  <si>
    <t>ЗАО "Невский завод"</t>
  </si>
  <si>
    <t>7806369727</t>
  </si>
  <si>
    <t>27812407</t>
  </si>
  <si>
    <t>ЗАО "ПЕТЕРБУРГЗЕРНОПРОДУКТ"</t>
  </si>
  <si>
    <t>7810480407</t>
  </si>
  <si>
    <t>28493183</t>
  </si>
  <si>
    <t>ЗАО "Пансионат "Балтиец"</t>
  </si>
  <si>
    <t>7805093610</t>
  </si>
  <si>
    <t>26422368</t>
  </si>
  <si>
    <t>ЗАО "Пансионат "Буревестник"</t>
  </si>
  <si>
    <t>7827012742</t>
  </si>
  <si>
    <t>28042468</t>
  </si>
  <si>
    <t>ЗАО "Петроспирт"</t>
  </si>
  <si>
    <t>7805002518</t>
  </si>
  <si>
    <t>26597721</t>
  </si>
  <si>
    <t>ЗАО "Пластполимер-Т"</t>
  </si>
  <si>
    <t>7806419142</t>
  </si>
  <si>
    <t>780601001</t>
  </si>
  <si>
    <t>26533889</t>
  </si>
  <si>
    <t>ЗАО "Ресурс-Экономия"</t>
  </si>
  <si>
    <t>7820039657</t>
  </si>
  <si>
    <t>782001001</t>
  </si>
  <si>
    <t>27997575</t>
  </si>
  <si>
    <t>ЗАО "СВ-Сити"</t>
  </si>
  <si>
    <t>7816206305</t>
  </si>
  <si>
    <t>781601001</t>
  </si>
  <si>
    <t>26361116</t>
  </si>
  <si>
    <t>ЗАО "Тепломагистраль"</t>
  </si>
  <si>
    <t>7814302758</t>
  </si>
  <si>
    <t>28042547</t>
  </si>
  <si>
    <t>ЗАО "Трест Ленмостострой"</t>
  </si>
  <si>
    <t>7830002617</t>
  </si>
  <si>
    <t>28943782</t>
  </si>
  <si>
    <t>ЗАО "ЭКСИ-Банк"</t>
  </si>
  <si>
    <t>7831000940</t>
  </si>
  <si>
    <t>783501001</t>
  </si>
  <si>
    <t>26361098</t>
  </si>
  <si>
    <t>ЗАО "ЭЭУК "Авангард-Энерго"</t>
  </si>
  <si>
    <t>7804068178</t>
  </si>
  <si>
    <t>06-09-2021 00:00:00</t>
  </si>
  <si>
    <t>26555694</t>
  </si>
  <si>
    <t>ЗАО "Энергетическая компания "Теплогарант"</t>
  </si>
  <si>
    <t>7814143498</t>
  </si>
  <si>
    <t>783601001</t>
  </si>
  <si>
    <t>28458587</t>
  </si>
  <si>
    <t>ИХС РАН</t>
  </si>
  <si>
    <t>7801019101</t>
  </si>
  <si>
    <t>28284366</t>
  </si>
  <si>
    <t>МРФ "Северо-Запад" ПАО "Ростелеком"</t>
  </si>
  <si>
    <t>7707049388</t>
  </si>
  <si>
    <t>784243001</t>
  </si>
  <si>
    <t>28816484</t>
  </si>
  <si>
    <t>НАО "СВЕЗА Усть-Ижора"</t>
  </si>
  <si>
    <t>7817015769</t>
  </si>
  <si>
    <t>27114822</t>
  </si>
  <si>
    <t>НАО "Энергетический Альянс"</t>
  </si>
  <si>
    <t>7843300280</t>
  </si>
  <si>
    <t>28152625</t>
  </si>
  <si>
    <t>ОАО "18 арсенал ВМФ"</t>
  </si>
  <si>
    <t>7843311429</t>
  </si>
  <si>
    <t>28453706</t>
  </si>
  <si>
    <t>ОАО "20 АРЗ"</t>
  </si>
  <si>
    <t>7820309254</t>
  </si>
  <si>
    <t>28453728</t>
  </si>
  <si>
    <t>ОАО "61 БТРЗ"</t>
  </si>
  <si>
    <t>7819310752</t>
  </si>
  <si>
    <t>28091987</t>
  </si>
  <si>
    <t>ОАО "ГОИ им. С. И. Вавилова"</t>
  </si>
  <si>
    <t>7801591397</t>
  </si>
  <si>
    <t>26361118</t>
  </si>
  <si>
    <t>ОАО "Головной завод"</t>
  </si>
  <si>
    <t>7816222000</t>
  </si>
  <si>
    <t>26647768</t>
  </si>
  <si>
    <t>ОАО "ДОЗ-2"</t>
  </si>
  <si>
    <t>7830000271</t>
  </si>
  <si>
    <t>27997553</t>
  </si>
  <si>
    <t>ОАО "ДЦ "Кантемировский"</t>
  </si>
  <si>
    <t>7813425073</t>
  </si>
  <si>
    <t>26422100</t>
  </si>
  <si>
    <t>ОАО "Завод "Реконд"</t>
  </si>
  <si>
    <t>7802005951</t>
  </si>
  <si>
    <t>28544720</t>
  </si>
  <si>
    <t>ОАО "Завод ЭЛЕКТРОПУЛЬТ"</t>
  </si>
  <si>
    <t>7806008569</t>
  </si>
  <si>
    <t>27956327</t>
  </si>
  <si>
    <t>ОАО "Завод слоистых пластиков"</t>
  </si>
  <si>
    <t>7806005590</t>
  </si>
  <si>
    <t>26641618</t>
  </si>
  <si>
    <t>ОАО "Завод станков-автоматов"</t>
  </si>
  <si>
    <t>7813047424</t>
  </si>
  <si>
    <t>27997479</t>
  </si>
  <si>
    <t>ОАО "Иван Федоров"</t>
  </si>
  <si>
    <t>7816067965</t>
  </si>
  <si>
    <t>26361091</t>
  </si>
  <si>
    <t>ОАО "Компрессор"</t>
  </si>
  <si>
    <t>7802071707</t>
  </si>
  <si>
    <t>28146440</t>
  </si>
  <si>
    <t>ОАО "Конструкторское бюро специального машиностроения"</t>
  </si>
  <si>
    <t>7802205799</t>
  </si>
  <si>
    <t>26647775</t>
  </si>
  <si>
    <t>ОАО "Концерн "Гранит-Электрон"</t>
  </si>
  <si>
    <t>7842335610</t>
  </si>
  <si>
    <t>28042181</t>
  </si>
  <si>
    <t>ОАО "ЛЕНПОЛИГРАФМАШ"</t>
  </si>
  <si>
    <t>7813045025</t>
  </si>
  <si>
    <t>28453717</t>
  </si>
  <si>
    <t>ОАО "ЛКХП Кирова"</t>
  </si>
  <si>
    <t>7830002303</t>
  </si>
  <si>
    <t>28453744</t>
  </si>
  <si>
    <t>ОАО "МЗ "Арсенал"</t>
  </si>
  <si>
    <t>7804040302</t>
  </si>
  <si>
    <t>27968093</t>
  </si>
  <si>
    <t>ОАО "Морской завод Алмаз"</t>
  </si>
  <si>
    <t>7728156800</t>
  </si>
  <si>
    <t>26361122</t>
  </si>
  <si>
    <t>ОАО "НПО ЦКТИ"</t>
  </si>
  <si>
    <t>7825660956</t>
  </si>
  <si>
    <t>26422145</t>
  </si>
  <si>
    <t>ОАО "Научно-производственный комплекс "Северная заря"</t>
  </si>
  <si>
    <t>7802064795</t>
  </si>
  <si>
    <t>28152707</t>
  </si>
  <si>
    <t>ОАО "Приморский парк Победы"</t>
  </si>
  <si>
    <t>7813464548</t>
  </si>
  <si>
    <t>26422310</t>
  </si>
  <si>
    <t>ОАО "Прядильно-ниточный комбинат "Красная нить"</t>
  </si>
  <si>
    <t>7802052172</t>
  </si>
  <si>
    <t>7708503727</t>
  </si>
  <si>
    <t>01-04-2011 00:00:00</t>
  </si>
  <si>
    <t>26814895</t>
  </si>
  <si>
    <t>ОАО "РЖД" (Октябрьская дирекция по тепловодоснабжению - СП Центральной дирекции по тепловодоснабжению - филиала ОАО "РЖД")</t>
  </si>
  <si>
    <t>780445015</t>
  </si>
  <si>
    <t>28255000</t>
  </si>
  <si>
    <t>ОАО "СПб Завод ТЭМП"</t>
  </si>
  <si>
    <t>7805017514</t>
  </si>
  <si>
    <t>26515996</t>
  </si>
  <si>
    <t>ОАО "Санкт-Петербургское морское бюро машиностроения "Малахит"</t>
  </si>
  <si>
    <t>7810537540</t>
  </si>
  <si>
    <t>18-11-2008 00:00:00</t>
  </si>
  <si>
    <t>28155094</t>
  </si>
  <si>
    <t>ОАО "Стройметалконструкция"</t>
  </si>
  <si>
    <t>7830000680</t>
  </si>
  <si>
    <t>27961378</t>
  </si>
  <si>
    <t>ОАО "Фирма Медполимер"</t>
  </si>
  <si>
    <t>7806008745</t>
  </si>
  <si>
    <t>28145322</t>
  </si>
  <si>
    <t>ОАО "Штурманские приборы"</t>
  </si>
  <si>
    <t>7806016697</t>
  </si>
  <si>
    <t>28427914</t>
  </si>
  <si>
    <t>ООО "АЛЬТЕРНАТИВА"</t>
  </si>
  <si>
    <t>7804509545</t>
  </si>
  <si>
    <t>31475145</t>
  </si>
  <si>
    <t>ООО "АНМ" (Александро-Невская мануфактура)</t>
  </si>
  <si>
    <t>7811185789</t>
  </si>
  <si>
    <t>26421969</t>
  </si>
  <si>
    <t>ООО "Адамант"</t>
  </si>
  <si>
    <t>7826101774</t>
  </si>
  <si>
    <t>783801001</t>
  </si>
  <si>
    <t>28942335</t>
  </si>
  <si>
    <t>ООО "Аквастим"</t>
  </si>
  <si>
    <t>7810896892</t>
  </si>
  <si>
    <t>26361105</t>
  </si>
  <si>
    <t>ООО "Акватерм"</t>
  </si>
  <si>
    <t>7805185251</t>
  </si>
  <si>
    <t>28427903</t>
  </si>
  <si>
    <t>ООО "Александро-Невская мануфактура"</t>
  </si>
  <si>
    <t>7811307571</t>
  </si>
  <si>
    <t>27819284</t>
  </si>
  <si>
    <t>ООО "Атлантик"</t>
  </si>
  <si>
    <t>7826135075</t>
  </si>
  <si>
    <t>26555079</t>
  </si>
  <si>
    <t>ООО "Воздушные ворота северной столицы"</t>
  </si>
  <si>
    <t>7703590927</t>
  </si>
  <si>
    <t>785050001</t>
  </si>
  <si>
    <t>28042558</t>
  </si>
  <si>
    <t>ООО "Возрождение"</t>
  </si>
  <si>
    <t>7840332364</t>
  </si>
  <si>
    <t>784001001</t>
  </si>
  <si>
    <t>30925410</t>
  </si>
  <si>
    <t>ООО "ГАЗКОМПЛЕКТ"</t>
  </si>
  <si>
    <t>7802528743</t>
  </si>
  <si>
    <t>26361113</t>
  </si>
  <si>
    <t>ООО "ГЕНЕРИРУЮЩАЯ КОМПАНИЯ "ОБУХОВОЭНЕРГО"</t>
  </si>
  <si>
    <t>7811618471</t>
  </si>
  <si>
    <t>26424110</t>
  </si>
  <si>
    <t>ООО "Газпром трансгаз Санкт-Петербург"</t>
  </si>
  <si>
    <t>7805018099</t>
  </si>
  <si>
    <t>26838677</t>
  </si>
  <si>
    <t>ООО "Гофра-2001"</t>
  </si>
  <si>
    <t>7820304249</t>
  </si>
  <si>
    <t>31350492</t>
  </si>
  <si>
    <t>ООО "ЕСЭ-Кубань"</t>
  </si>
  <si>
    <t>2373002188</t>
  </si>
  <si>
    <t>237301001</t>
  </si>
  <si>
    <t>06-09-2012 00:00:00</t>
  </si>
  <si>
    <t>31464180</t>
  </si>
  <si>
    <t>781445001</t>
  </si>
  <si>
    <t>26361092</t>
  </si>
  <si>
    <t>ООО "ИНТЕРМ"</t>
  </si>
  <si>
    <t>7802127477</t>
  </si>
  <si>
    <t>28042497</t>
  </si>
  <si>
    <t>ООО "ИнвестКонсалт"</t>
  </si>
  <si>
    <t>7717662353</t>
  </si>
  <si>
    <t>28122490</t>
  </si>
  <si>
    <t>ООО "Институт Гипроникель"</t>
  </si>
  <si>
    <t>7804349796</t>
  </si>
  <si>
    <t>26421911</t>
  </si>
  <si>
    <t>ООО "КОСМ "Энерго"</t>
  </si>
  <si>
    <t>7805065476</t>
  </si>
  <si>
    <t>26361093</t>
  </si>
  <si>
    <t>ООО "Квартальная котельная"</t>
  </si>
  <si>
    <t>7802310698</t>
  </si>
  <si>
    <t>28965696</t>
  </si>
  <si>
    <t>ООО "ЛПМ Скиф"</t>
  </si>
  <si>
    <t>7813142702</t>
  </si>
  <si>
    <t>28942326</t>
  </si>
  <si>
    <t>ООО "МЕЗОНТЭК"</t>
  </si>
  <si>
    <t>7802857988</t>
  </si>
  <si>
    <t>31450519</t>
  </si>
  <si>
    <t>ООО "МЕЗОНЭНЕРГО"</t>
  </si>
  <si>
    <t>7802698819</t>
  </si>
  <si>
    <t>15-11-2019 00:00:00</t>
  </si>
  <si>
    <t>27546308</t>
  </si>
  <si>
    <t>ООО "МегаСтрой"</t>
  </si>
  <si>
    <t>7801185204</t>
  </si>
  <si>
    <t>31452002</t>
  </si>
  <si>
    <t>ООО "ОРИЕНТ БРИДЖ"</t>
  </si>
  <si>
    <t>9729095825</t>
  </si>
  <si>
    <t>772901001</t>
  </si>
  <si>
    <t>15-06-2017 00:00:00</t>
  </si>
  <si>
    <t>28152725</t>
  </si>
  <si>
    <t>ООО "Объединенные Пивоварни Хейникен"</t>
  </si>
  <si>
    <t>7802118578</t>
  </si>
  <si>
    <t>997350001</t>
  </si>
  <si>
    <t>28940429</t>
  </si>
  <si>
    <t>ООО "ПРОМ ИМПУЛЬС"</t>
  </si>
  <si>
    <t>7806520632</t>
  </si>
  <si>
    <t>28266783</t>
  </si>
  <si>
    <t>ООО "ПТК-Терминал"</t>
  </si>
  <si>
    <t>7806055343</t>
  </si>
  <si>
    <t>21-10-2021 00:00:00</t>
  </si>
  <si>
    <t>ООО "Петербургтеплоэнерго"</t>
  </si>
  <si>
    <t>7838024362</t>
  </si>
  <si>
    <t>27266270</t>
  </si>
  <si>
    <t>783901001</t>
  </si>
  <si>
    <t>26421926</t>
  </si>
  <si>
    <t>ООО "Проектно-производственная компания "Регион"</t>
  </si>
  <si>
    <t>7802431406</t>
  </si>
  <si>
    <t>26322164</t>
  </si>
  <si>
    <t>ООО "Производственное объединение "Пекар"</t>
  </si>
  <si>
    <t>7801374265</t>
  </si>
  <si>
    <t>26361108</t>
  </si>
  <si>
    <t>ООО "Пулковская ТЭЦ"</t>
  </si>
  <si>
    <t>7810095885</t>
  </si>
  <si>
    <t>26647770</t>
  </si>
  <si>
    <t>ООО "Рассвет"</t>
  </si>
  <si>
    <t>7810191726</t>
  </si>
  <si>
    <t>28042486</t>
  </si>
  <si>
    <t>ООО "СЗУК"</t>
  </si>
  <si>
    <t>7810509293</t>
  </si>
  <si>
    <t>28155105</t>
  </si>
  <si>
    <t>ООО "СК Северная Венеция"</t>
  </si>
  <si>
    <t>7802437912</t>
  </si>
  <si>
    <t>26422761</t>
  </si>
  <si>
    <t>ООО "Самсон"</t>
  </si>
  <si>
    <t>7810015329</t>
  </si>
  <si>
    <t>28255011</t>
  </si>
  <si>
    <t>ООО "Светлана-Эстейт"</t>
  </si>
  <si>
    <t>7802385950</t>
  </si>
  <si>
    <t>27831333</t>
  </si>
  <si>
    <t>ООО "Системы Безопасности Северо-Запад"</t>
  </si>
  <si>
    <t>7802338277</t>
  </si>
  <si>
    <t>28509704</t>
  </si>
  <si>
    <t>ООО "Степан Разин Девелопмент"</t>
  </si>
  <si>
    <t>7805614870</t>
  </si>
  <si>
    <t>28511826</t>
  </si>
  <si>
    <t>ООО "ТЕПЛОЭНЕРГО"</t>
  </si>
  <si>
    <t>7802853013</t>
  </si>
  <si>
    <t>31308473</t>
  </si>
  <si>
    <t>ООО "ТСК 270"</t>
  </si>
  <si>
    <t>7838497200</t>
  </si>
  <si>
    <t>06-11-2013 00:00:00</t>
  </si>
  <si>
    <t>29647643</t>
  </si>
  <si>
    <t>ООО "ТСК"</t>
  </si>
  <si>
    <t>7842033592</t>
  </si>
  <si>
    <t>28113372</t>
  </si>
  <si>
    <t>ООО "ТЭК объединения "Скороход"</t>
  </si>
  <si>
    <t>7810270209</t>
  </si>
  <si>
    <t>31341607</t>
  </si>
  <si>
    <t>ООО "ТЭС СПб"</t>
  </si>
  <si>
    <t>7842141492</t>
  </si>
  <si>
    <t>26421986</t>
  </si>
  <si>
    <t>ООО "Таймс"</t>
  </si>
  <si>
    <t>7814122120</t>
  </si>
  <si>
    <t>28422808</t>
  </si>
  <si>
    <t>ООО "ТеплоЭнергоВент"</t>
  </si>
  <si>
    <t>7806438628</t>
  </si>
  <si>
    <t>27971244</t>
  </si>
  <si>
    <t>ООО "Теплосервис"</t>
  </si>
  <si>
    <t>7839357460</t>
  </si>
  <si>
    <t>28151979</t>
  </si>
  <si>
    <t>ООО "Теплоснабжающая компания 282"</t>
  </si>
  <si>
    <t>7805519673</t>
  </si>
  <si>
    <t>28798987</t>
  </si>
  <si>
    <t>ООО "Технопарк №1"</t>
  </si>
  <si>
    <t>7841014910</t>
  </si>
  <si>
    <t>28001891</t>
  </si>
  <si>
    <t>ООО "Троя"</t>
  </si>
  <si>
    <t>7820034338</t>
  </si>
  <si>
    <t>26361115</t>
  </si>
  <si>
    <t>ООО "Фирма "РОСС"</t>
  </si>
  <si>
    <t>7813114617</t>
  </si>
  <si>
    <t>28042530</t>
  </si>
  <si>
    <t>ООО "Хлебтранс СПб"</t>
  </si>
  <si>
    <t>7810467163</t>
  </si>
  <si>
    <t>783101001</t>
  </si>
  <si>
    <t>27988538</t>
  </si>
  <si>
    <t>ООО "ЦМТ и НТС"</t>
  </si>
  <si>
    <t>7813109141</t>
  </si>
  <si>
    <t>27848302</t>
  </si>
  <si>
    <t>ООО "ЭКОН"</t>
  </si>
  <si>
    <t>7804176134</t>
  </si>
  <si>
    <t>26769190</t>
  </si>
  <si>
    <t>ООО "ЭНЕРГИЯ"</t>
  </si>
  <si>
    <t>7826087336</t>
  </si>
  <si>
    <t>28134965</t>
  </si>
  <si>
    <t>ООО "ЭНЕРГЭС"</t>
  </si>
  <si>
    <t>7801089980</t>
  </si>
  <si>
    <t>31342047</t>
  </si>
  <si>
    <t>ООО "ЭПС"</t>
  </si>
  <si>
    <t>7810757754</t>
  </si>
  <si>
    <t>26361114</t>
  </si>
  <si>
    <t>ООО "Эксплуатационная компания "Арго-Сервис"</t>
  </si>
  <si>
    <t>7811375691</t>
  </si>
  <si>
    <t>27976484</t>
  </si>
  <si>
    <t>ООО "Энергетические системы"</t>
  </si>
  <si>
    <t>7806302458</t>
  </si>
  <si>
    <t>28979613</t>
  </si>
  <si>
    <t>ООО "ЭнергоИнвест"</t>
  </si>
  <si>
    <t>7841378040</t>
  </si>
  <si>
    <t>30953255</t>
  </si>
  <si>
    <t>26421941</t>
  </si>
  <si>
    <t>ООО "ЭнергоРесурс 2005"</t>
  </si>
  <si>
    <t>7805387057</t>
  </si>
  <si>
    <t>27517472</t>
  </si>
  <si>
    <t>ООО "Энергогазмонтаж"</t>
  </si>
  <si>
    <t>7806119950</t>
  </si>
  <si>
    <t>26361123</t>
  </si>
  <si>
    <t>ООО "Энергосервис"</t>
  </si>
  <si>
    <t>7826140438</t>
  </si>
  <si>
    <t>28423270</t>
  </si>
  <si>
    <t>ООО "ЮИТ Сервис"</t>
  </si>
  <si>
    <t>7814422759</t>
  </si>
  <si>
    <t>26578046</t>
  </si>
  <si>
    <t>ООО "Юнит"</t>
  </si>
  <si>
    <t>7207009725</t>
  </si>
  <si>
    <t>28496542</t>
  </si>
  <si>
    <t>ООО УК "Лэмз"</t>
  </si>
  <si>
    <t>7703792360</t>
  </si>
  <si>
    <t>26647708</t>
  </si>
  <si>
    <t>ПАО "Пролетарский завод"</t>
  </si>
  <si>
    <t>7811039386</t>
  </si>
  <si>
    <t>27054332</t>
  </si>
  <si>
    <t>ПАО "ТГК-1" (не использовать в ЕИАС)</t>
  </si>
  <si>
    <t>7841312071</t>
  </si>
  <si>
    <t>780102001</t>
  </si>
  <si>
    <t>26539356</t>
  </si>
  <si>
    <t>ПАО "ТГК-1" филиал "Невский"</t>
  </si>
  <si>
    <t>26422151</t>
  </si>
  <si>
    <t>ПАО "Техприбор"</t>
  </si>
  <si>
    <t>7810237177</t>
  </si>
  <si>
    <t>28960049</t>
  </si>
  <si>
    <t>ПАО СЗ "Северная верфь"</t>
  </si>
  <si>
    <t>7805034277</t>
  </si>
  <si>
    <t>26516049</t>
  </si>
  <si>
    <t>С/х производственный кооператив "Племзавод "Детскосельский"</t>
  </si>
  <si>
    <t>7820027796</t>
  </si>
  <si>
    <t>28191592</t>
  </si>
  <si>
    <t>СПб ГБУЗ "Городская больница им. Н.А.Семашко"</t>
  </si>
  <si>
    <t>7820013553</t>
  </si>
  <si>
    <t>26322166</t>
  </si>
  <si>
    <t>СПб ГУП "Петербургский метрополитен"</t>
  </si>
  <si>
    <t>7830000970</t>
  </si>
  <si>
    <t>27995413</t>
  </si>
  <si>
    <t>Университет ИТМО</t>
  </si>
  <si>
    <t>7813045547</t>
  </si>
  <si>
    <t>28454949</t>
  </si>
  <si>
    <t>ФГБНУ ВИР</t>
  </si>
  <si>
    <t>7812029408</t>
  </si>
  <si>
    <t>26361089</t>
  </si>
  <si>
    <t>ФГБОУ ВО "ГУМРФ имени адмирала С.О. Макарова"</t>
  </si>
  <si>
    <t>7805029012</t>
  </si>
  <si>
    <t>26422396</t>
  </si>
  <si>
    <t>ФГБОУ ВО ПГУПС</t>
  </si>
  <si>
    <t>7812009592</t>
  </si>
  <si>
    <t>28934747</t>
  </si>
  <si>
    <t>ФГБОУ ВПО "СПбГАВМ"</t>
  </si>
  <si>
    <t>7810232965</t>
  </si>
  <si>
    <t>26491915</t>
  </si>
  <si>
    <t>ФГБОУ ВПО "СПбГПУ"</t>
  </si>
  <si>
    <t>7804040077</t>
  </si>
  <si>
    <t>30903763</t>
  </si>
  <si>
    <t>ФГБУ "ЦЖКУ" МИНОБОРОНЫ РОССИИ</t>
  </si>
  <si>
    <t>7729314745</t>
  </si>
  <si>
    <t>770101001</t>
  </si>
  <si>
    <t>28436138</t>
  </si>
  <si>
    <t>ФГБУН Институт прикладной астрономии Российской академии наук</t>
  </si>
  <si>
    <t>7813045434</t>
  </si>
  <si>
    <t>28485475</t>
  </si>
  <si>
    <t>ФГКУ "Невский СЦ МЧС России"</t>
  </si>
  <si>
    <t>7817002417</t>
  </si>
  <si>
    <t>28508026</t>
  </si>
  <si>
    <t>ФКОУ ДПО Санкт-Петербургский ИПКР ФСИН России</t>
  </si>
  <si>
    <t>7820016787</t>
  </si>
  <si>
    <t>26361128</t>
  </si>
  <si>
    <t>Филиал "Северо-Западная ТЭЦ им. А.Г.Бориса" АО "Интер РАО - Электрогенерация"</t>
  </si>
  <si>
    <t>7704784450</t>
  </si>
  <si>
    <t>781443001</t>
  </si>
  <si>
    <t>30941480</t>
  </si>
  <si>
    <t>Филиал ФГБУ "ЦЖКУ" Минобороны России по ЗВО</t>
  </si>
  <si>
    <t>WARM</t>
  </si>
  <si>
    <t>01.01.2021</t>
  </si>
  <si>
    <t>31.12.2023</t>
  </si>
  <si>
    <t>Комитет по тарифам Санкт-Петербурга</t>
  </si>
  <si>
    <t>15.12.2021</t>
  </si>
  <si>
    <t>208-р</t>
  </si>
  <si>
    <t>официальный сайт Комитета по тарифам Санкт-Петербурга: http://tarifspb.ru/</t>
  </si>
  <si>
    <t>197229, г. Санкт-Петербург, Юнтоловский пр-т, 49к6, п.8-н</t>
  </si>
  <si>
    <t>Панаско Дмитрий Юрьевич</t>
  </si>
  <si>
    <t>Павлова Ольга Геннадьевна</t>
  </si>
  <si>
    <t>ведущий экономист ПЭБ генерации</t>
  </si>
  <si>
    <t>(831)243-04-09 (доб.1128)</t>
  </si>
  <si>
    <t>PavlovaOG@volgaenergo.ru</t>
  </si>
  <si>
    <t>О</t>
  </si>
  <si>
    <t>город Санкт-Петербург, муниципальный округ Юнтолово (40326000);</t>
  </si>
  <si>
    <t>Тарифы на тепловую энергию (мощность), поставляемую ООО "ЕвроСибЭнерго-Кубань" потребителям, расположенным на территории Санкт-Петербурга</t>
  </si>
  <si>
    <t>Тарифы на тепловую энергию (мощность), поставляемую ООО "ЕвроСибЭнерго-Кубань" теплоснабжающим, теплосетевым организациям, приобретающим тепловую энергию с целью компенсации потерь тепловой энергии</t>
  </si>
  <si>
    <t>30.06.2021</t>
  </si>
  <si>
    <t>01.07.2021</t>
  </si>
  <si>
    <t>31.12.2021</t>
  </si>
  <si>
    <t>01.01.2022</t>
  </si>
  <si>
    <t>30.06.2022</t>
  </si>
  <si>
    <t>01.07.2022</t>
  </si>
  <si>
    <t>31.12.2022</t>
  </si>
  <si>
    <t>01.01.2023</t>
  </si>
  <si>
    <t>30.06.2023</t>
  </si>
  <si>
    <t>01.07.2023</t>
  </si>
  <si>
    <t>Сохранение файла резервной копии: \\Vdc\peo$\ПЭО\Бюро генерации\ЕСЭ-Кубань\ОП Балашиха и Юнтолово\Юнтолово\Тарифы Юнтолово\Шаблоны ИЕАС\FAS.JKH.OPEN.INFO.PRICE.WARM\2022\FAS.JKH.OPEN.INFO.PRICE.WARM (1).BKP..BKP..xlsb</t>
  </si>
  <si>
    <t>Резервная копия создана: \\Vdc\peo$\ПЭО\Бюро генерации\ЕСЭ-Кубань\ОП Балашиха и Юнтолово\Юнтолово\Тарифы Юнтолово\Шаблоны ИЕАС\FAS.JKH.OPEN.INFO.PRICE.WARM\2022\FAS.JKH.OPEN.INFO.PRICE.WARM (1).BKP..BKP..xlsb</t>
  </si>
  <si>
    <t>28.12.2021 13:51:01</t>
  </si>
  <si>
    <t>На листе "4.2.1 /Т-ТЭ/потр" в строке 1.1.1.1.1.3 отражены льготные тарифы на тепловую энергию, поставляемую ООО "ЕвроСибЭнерго-Кубань" потребителям, расположенным на территории Санкт-Петербурга. Данные тарифы распространяются на группы лиц, определенные Законом Санкт-Петербурга от 23.03.2016 №111-17 "О льготных тарифах на тепловую энергию (мощность)на территории Санкт-Петербурга"</t>
  </si>
  <si>
    <t>Типовой договор теплоснабжения (ИКУ)</t>
  </si>
  <si>
    <t>1.1.2</t>
  </si>
  <si>
    <t>1.1.3</t>
  </si>
  <si>
    <t>Типовой договор теплоснабжения (прочие)</t>
  </si>
  <si>
    <t>Типовой договор теплоснабжения (бюджет)</t>
  </si>
  <si>
    <t>https://portal.eias.ru/Portal/DownloadPage.aspx?type=12&amp;guid=ea2cdbba-9096-4d75-8ea6-038513c231c7</t>
  </si>
  <si>
    <t>https://portal.eias.ru/Portal/DownloadPage.aspx?type=12&amp;guid=b82a460a-2174-46ce-a095-224a0678f5d0</t>
  </si>
  <si>
    <t>https://portal.eias.ru/Portal/DownloadPage.aspx?type=12&amp;guid=3b629e21-f56a-45b7-97b4-41ae687adcca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</si>
</sst>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quot;₽&quot;* #,##0_);_(&quot;₽&quot;* \(#,##0\);_(&quot;₽&quot;* &quot;-&quot;_);_(@_)"/>
    <numFmt numFmtId="165" formatCode="_(&quot;₽&quot;* #,##0.00_);_(&quot;₽&quot;* \(#,##0.00\);_(&quot;₽&quot;* &quot;-&quot;??_);_(@_)"/>
    <numFmt numFmtId="166" formatCode="_-* #,##0\ _₽_-;\-* #,##0\ _₽_-;_-* &quot;-&quot;\ _₽_-;_-@_-"/>
    <numFmt numFmtId="167" formatCode="_-* #,##0.00\ _₽_-;\-* #,##0.00\ _₽_-;_-* &quot;-&quot;??\ _₽_-;_-@_-"/>
    <numFmt numFmtId="168" formatCode="&quot;$&quot;#,##0_);[Red]\(&quot;$&quot;#,##0\)"/>
    <numFmt numFmtId="169" formatCode="#,##0.000"/>
    <numFmt numFmtId="170" formatCode="_-* #,##0.00[$€-1]_-;\-* #,##0.00[$€-1]_-;_-* &quot;-&quot;??[$€-1]_-"/>
    <numFmt numFmtId="171" formatCode="000000"/>
    <numFmt numFmtId="172" formatCode="#,##0.0"/>
    <numFmt numFmtId="173" formatCode="#,##0.0000"/>
  </numFmts>
  <fonts count="113">
    <font>
      <sz val="9"/>
      <color indexed="11"/>
      <name val="Tahoma"/>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name val="Helv"/>
    </font>
    <font>
      <sz val="10"/>
      <name val="MS Sans Serif"/>
      <family val="2"/>
      <charset val="204"/>
    </font>
    <font>
      <sz val="8"/>
      <name val="Helv"/>
      <charset val="204"/>
    </font>
    <font>
      <sz val="9"/>
      <name val="Tahoma"/>
      <family val="2"/>
      <charset val="204"/>
    </font>
    <font>
      <sz val="12"/>
      <name val="Arial"/>
      <family val="2"/>
      <charset val="204"/>
    </font>
    <font>
      <b/>
      <sz val="9"/>
      <name val="Tahoma"/>
      <family val="2"/>
      <charset val="204"/>
    </font>
    <font>
      <sz val="8"/>
      <name val="Tahoma"/>
      <family val="2"/>
      <charset val="204"/>
    </font>
    <font>
      <sz val="8"/>
      <name val="Arial Cyr"/>
      <charset val="204"/>
    </font>
    <font>
      <sz val="9"/>
      <color indexed="9"/>
      <name val="Tahoma"/>
      <family val="2"/>
      <charset val="204"/>
    </font>
    <font>
      <b/>
      <u/>
      <sz val="9"/>
      <color indexed="12"/>
      <name val="Tahoma"/>
      <family val="2"/>
      <charset val="204"/>
    </font>
    <font>
      <sz val="11"/>
      <color indexed="62"/>
      <name val="Calibri"/>
      <family val="2"/>
      <charset val="204"/>
    </font>
    <font>
      <sz val="10"/>
      <color indexed="8"/>
      <name val="Tahoma"/>
      <family val="2"/>
      <charset val="204"/>
    </font>
    <font>
      <sz val="8"/>
      <name val="Palatino"/>
      <family val="1"/>
    </font>
    <font>
      <u/>
      <sz val="10"/>
      <color indexed="36"/>
      <name val="Arial Cyr"/>
      <charset val="204"/>
    </font>
    <font>
      <u/>
      <sz val="10"/>
      <color indexed="12"/>
      <name val="Arial Cyr"/>
      <charset val="204"/>
    </font>
    <font>
      <sz val="10"/>
      <name val="Tahoma"/>
      <family val="2"/>
      <charset val="204"/>
    </font>
    <font>
      <b/>
      <sz val="10"/>
      <name val="Tahoma"/>
      <family val="2"/>
      <charset val="204"/>
    </font>
    <font>
      <b/>
      <sz val="10"/>
      <color indexed="8"/>
      <name val="Tahoma"/>
      <family val="2"/>
      <charset val="204"/>
    </font>
    <font>
      <sz val="11"/>
      <color indexed="8"/>
      <name val="Calibri"/>
      <family val="2"/>
      <charset val="204"/>
    </font>
    <font>
      <sz val="9"/>
      <color indexed="10"/>
      <name val="Tahoma"/>
      <family val="2"/>
      <charset val="204"/>
    </font>
    <font>
      <sz val="11"/>
      <color indexed="8"/>
      <name val="Marlett"/>
      <charset val="2"/>
    </font>
    <font>
      <sz val="9"/>
      <name val="Courier New"/>
      <family val="3"/>
      <charset val="204"/>
    </font>
    <font>
      <sz val="16"/>
      <name val="Tahoma"/>
      <family val="2"/>
      <charset val="204"/>
    </font>
    <font>
      <sz val="16"/>
      <color indexed="9"/>
      <name val="Tahoma"/>
      <family val="2"/>
      <charset val="204"/>
    </font>
    <font>
      <b/>
      <sz val="14"/>
      <name val="Franklin Gothic Medium"/>
      <family val="2"/>
      <charset val="204"/>
    </font>
    <font>
      <b/>
      <sz val="9"/>
      <color indexed="62"/>
      <name val="Tahoma"/>
      <family val="2"/>
      <charset val="204"/>
    </font>
    <font>
      <sz val="9"/>
      <color indexed="55"/>
      <name val="Tahoma"/>
      <family val="2"/>
      <charset val="204"/>
    </font>
    <font>
      <sz val="8"/>
      <name val="Arial"/>
      <family val="2"/>
      <charset val="204"/>
    </font>
    <font>
      <b/>
      <u/>
      <sz val="9"/>
      <name val="Tahoma"/>
      <family val="2"/>
      <charset val="204"/>
    </font>
    <font>
      <sz val="11"/>
      <name val="Webdings2"/>
      <charset val="204"/>
    </font>
    <font>
      <sz val="11"/>
      <color indexed="55"/>
      <name val="Wingdings 2"/>
      <family val="1"/>
      <charset val="2"/>
    </font>
    <font>
      <sz val="9"/>
      <color indexed="8"/>
      <name val="Tahoma"/>
      <family val="2"/>
      <charset val="204"/>
    </font>
    <font>
      <b/>
      <sz val="9"/>
      <color indexed="8"/>
      <name val="Tahoma"/>
      <family val="2"/>
      <charset val="204"/>
    </font>
    <font>
      <u/>
      <sz val="9"/>
      <color indexed="12"/>
      <name val="Tahoma"/>
      <family val="2"/>
      <charset val="204"/>
    </font>
    <font>
      <sz val="9"/>
      <color indexed="11"/>
      <name val="Tahoma"/>
      <family val="2"/>
      <charset val="204"/>
    </font>
    <font>
      <sz val="11"/>
      <name val="Tahoma"/>
      <family val="2"/>
      <charset val="204"/>
    </font>
    <font>
      <sz val="10"/>
      <name val="Helv"/>
      <charset val="204"/>
    </font>
    <font>
      <sz val="9"/>
      <color indexed="62"/>
      <name val="Tahoma"/>
      <family val="2"/>
      <charset val="204"/>
    </font>
    <font>
      <sz val="11"/>
      <name val="Wingdings 2"/>
      <family val="1"/>
      <charset val="2"/>
    </font>
    <font>
      <b/>
      <sz val="9"/>
      <color indexed="9"/>
      <name val="Tahoma"/>
      <family val="2"/>
      <charset val="204"/>
    </font>
    <font>
      <b/>
      <u/>
      <sz val="9"/>
      <color indexed="62"/>
      <name val="Tahoma"/>
      <family val="2"/>
      <charset val="204"/>
    </font>
    <font>
      <sz val="11"/>
      <color indexed="8"/>
      <name val="Calibri"/>
      <family val="2"/>
      <charset val="204"/>
    </font>
    <font>
      <sz val="9"/>
      <color indexed="9"/>
      <name val="Tahoma"/>
      <family val="2"/>
      <charset val="204"/>
    </font>
    <font>
      <b/>
      <sz val="11"/>
      <color indexed="8"/>
      <name val="Calibri"/>
      <family val="2"/>
      <charset val="204"/>
    </font>
    <font>
      <sz val="9"/>
      <color indexed="23"/>
      <name val="Wingdings 2"/>
      <family val="1"/>
      <charset val="2"/>
    </font>
    <font>
      <sz val="10"/>
      <color indexed="11"/>
      <name val="Arial"/>
      <family val="2"/>
      <charset val="204"/>
    </font>
    <font>
      <sz val="12"/>
      <name val="Marlett"/>
      <charset val="2"/>
    </font>
    <font>
      <sz val="8"/>
      <color indexed="9"/>
      <name val="Tahoma"/>
      <family val="2"/>
      <charset val="204"/>
    </font>
    <font>
      <sz val="8"/>
      <color indexed="55"/>
      <name val="Tahoma"/>
      <family val="2"/>
      <charset val="204"/>
    </font>
    <font>
      <b/>
      <u/>
      <sz val="11"/>
      <color indexed="12"/>
      <name val="Arial"/>
      <family val="2"/>
      <charset val="204"/>
    </font>
    <font>
      <sz val="12"/>
      <color indexed="8"/>
      <name val="Tahoma"/>
      <family val="2"/>
      <charset val="204"/>
    </font>
    <font>
      <vertAlign val="superscript"/>
      <sz val="10"/>
      <name val="Tahoma"/>
      <family val="2"/>
      <charset val="204"/>
    </font>
    <font>
      <vertAlign val="superscript"/>
      <sz val="9"/>
      <name val="Tahoma"/>
      <family val="2"/>
      <charset val="204"/>
    </font>
    <font>
      <sz val="1"/>
      <color indexed="9"/>
      <name val="Tahoma"/>
      <family val="2"/>
      <charset val="204"/>
    </font>
    <font>
      <sz val="1"/>
      <name val="Tahoma"/>
      <family val="2"/>
      <charset val="204"/>
    </font>
    <font>
      <sz val="3"/>
      <name val="Tahoma"/>
      <family val="2"/>
      <charset val="204"/>
    </font>
    <font>
      <sz val="3"/>
      <color indexed="9"/>
      <name val="Tahoma"/>
      <family val="2"/>
      <charset val="204"/>
    </font>
    <font>
      <sz val="3"/>
      <color indexed="10"/>
      <name val="Tahoma"/>
      <family val="2"/>
      <charset val="204"/>
    </font>
    <font>
      <sz val="3"/>
      <color indexed="11"/>
      <name val="Tahoma"/>
      <family val="2"/>
      <charset val="204"/>
    </font>
    <font>
      <sz val="3"/>
      <color indexed="60"/>
      <name val="Tahoma"/>
      <family val="2"/>
      <charset val="204"/>
    </font>
    <font>
      <b/>
      <sz val="3"/>
      <name val="Tahoma"/>
      <family val="2"/>
      <charset val="204"/>
    </font>
    <font>
      <sz val="22"/>
      <name val="Tahoma"/>
      <family val="2"/>
      <charset val="204"/>
    </font>
    <font>
      <b/>
      <sz val="22"/>
      <name val="Tahoma"/>
      <family val="2"/>
      <charset val="204"/>
    </font>
    <font>
      <b/>
      <sz val="18"/>
      <name val="Tahoma"/>
      <family val="2"/>
      <charset val="204"/>
    </font>
    <font>
      <sz val="18"/>
      <name val="Tahoma"/>
      <family val="2"/>
      <charset val="204"/>
    </font>
    <font>
      <sz val="18"/>
      <color indexed="11"/>
      <name val="Tahoma"/>
      <family val="2"/>
      <charset val="204"/>
    </font>
    <font>
      <sz val="11"/>
      <color indexed="11"/>
      <name val="Tahoma"/>
      <family val="2"/>
      <charset val="204"/>
    </font>
    <font>
      <u/>
      <sz val="9"/>
      <color rgb="FF333399"/>
      <name val="Tahoma"/>
      <family val="2"/>
      <charset val="204"/>
    </font>
    <font>
      <sz val="11"/>
      <color theme="1"/>
      <name val="Calibri"/>
      <family val="2"/>
      <charset val="204"/>
      <scheme val="minor"/>
    </font>
    <font>
      <sz val="11"/>
      <color theme="1"/>
      <name val="Calibri"/>
      <family val="2"/>
      <scheme val="minor"/>
    </font>
    <font>
      <sz val="9"/>
      <color theme="0"/>
      <name val="Tahoma"/>
      <family val="2"/>
      <charset val="204"/>
    </font>
    <font>
      <sz val="11"/>
      <color theme="0"/>
      <name val="Webdings2"/>
      <charset val="204"/>
    </font>
    <font>
      <sz val="1"/>
      <color theme="0"/>
      <name val="Tahoma"/>
      <family val="2"/>
      <charset val="204"/>
    </font>
    <font>
      <sz val="1"/>
      <color theme="0" tint="-4.9989318521683403E-2"/>
      <name val="Tahoma"/>
      <family val="2"/>
      <charset val="204"/>
    </font>
    <font>
      <b/>
      <sz val="1"/>
      <color theme="0"/>
      <name val="Calibri"/>
      <family val="2"/>
      <charset val="204"/>
    </font>
    <font>
      <sz val="12"/>
      <color theme="0"/>
      <name val="Tahoma"/>
      <family val="2"/>
      <charset val="204"/>
    </font>
    <font>
      <sz val="8"/>
      <color theme="1"/>
      <name val="Tahoma"/>
      <family val="2"/>
      <charset val="204"/>
    </font>
    <font>
      <b/>
      <sz val="9"/>
      <color rgb="FFC00000"/>
      <name val="Tahoma"/>
      <family val="2"/>
      <charset val="204"/>
    </font>
    <font>
      <sz val="9"/>
      <color rgb="FFBCBCBC"/>
      <name val="Tahoma"/>
      <family val="2"/>
      <charset val="204"/>
    </font>
    <font>
      <sz val="15"/>
      <color theme="0"/>
      <name val="Tahoma"/>
      <family val="2"/>
      <charset val="204"/>
    </font>
    <font>
      <sz val="9"/>
      <color rgb="FFFF0000"/>
      <name val="Tahoma"/>
      <family val="2"/>
      <charset val="204"/>
    </font>
    <font>
      <sz val="5"/>
      <color rgb="FFFF0000"/>
      <name val="Tahoma"/>
      <family val="2"/>
      <charset val="204"/>
    </font>
    <font>
      <sz val="11"/>
      <color theme="0"/>
      <name val="Wingdings 2"/>
      <family val="1"/>
      <charset val="2"/>
    </font>
    <font>
      <sz val="5"/>
      <color theme="0"/>
      <name val="Tahoma"/>
      <family val="2"/>
      <charset val="204"/>
    </font>
    <font>
      <b/>
      <sz val="9"/>
      <color theme="0"/>
      <name val="Tahoma"/>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
      <color indexed="11"/>
      <name val="Tahoma"/>
      <family val="2"/>
      <charset val="204"/>
    </font>
    <font>
      <sz val="15"/>
      <name val="Tahoma"/>
      <family val="2"/>
      <charset val="204"/>
    </font>
    <font>
      <sz val="15"/>
      <color indexed="11"/>
      <name val="Tahoma"/>
      <family val="2"/>
      <charset val="204"/>
    </font>
    <font>
      <u/>
      <sz val="1"/>
      <color rgb="FF333399"/>
      <name val="Tahoma"/>
      <family val="2"/>
      <charset val="204"/>
    </font>
    <font>
      <sz val="1"/>
      <name val="Webdings2"/>
      <charset val="204"/>
    </font>
    <font>
      <b/>
      <sz val="1"/>
      <name val="Tahoma"/>
      <family val="2"/>
      <charset val="204"/>
    </font>
  </fonts>
  <fills count="45">
    <fill>
      <patternFill patternType="none"/>
    </fill>
    <fill>
      <patternFill patternType="gray125"/>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9"/>
        <bgColor indexed="64"/>
      </patternFill>
    </fill>
    <fill>
      <patternFill patternType="solid">
        <fgColor indexed="44"/>
        <bgColor indexed="64"/>
      </patternFill>
    </fill>
    <fill>
      <patternFill patternType="solid">
        <fgColor indexed="65"/>
        <bgColor indexed="64"/>
      </patternFill>
    </fill>
    <fill>
      <patternFill patternType="lightDown">
        <fgColor indexed="22"/>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style="thin">
        <color indexed="23"/>
      </right>
      <top/>
      <bottom style="thin">
        <color indexed="23"/>
      </bottom>
      <diagonal/>
    </border>
    <border>
      <left/>
      <right/>
      <top/>
      <bottom style="thin">
        <color indexed="23"/>
      </bottom>
      <diagonal/>
    </border>
    <border>
      <left style="thin">
        <color indexed="23"/>
      </left>
      <right/>
      <top/>
      <bottom style="thin">
        <color indexed="23"/>
      </bottom>
      <diagonal/>
    </border>
    <border>
      <left/>
      <right style="thin">
        <color indexed="23"/>
      </right>
      <top/>
      <bottom/>
      <diagonal/>
    </border>
    <border>
      <left style="thin">
        <color indexed="23"/>
      </left>
      <right/>
      <top/>
      <bottom/>
      <diagonal/>
    </border>
    <border>
      <left style="thin">
        <color indexed="63"/>
      </left>
      <right style="thin">
        <color indexed="63"/>
      </right>
      <top style="thin">
        <color indexed="63"/>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right style="thin">
        <color indexed="22"/>
      </right>
      <top/>
      <bottom/>
      <diagonal/>
    </border>
    <border>
      <left/>
      <right style="thin">
        <color indexed="22"/>
      </right>
      <top style="thin">
        <color indexed="22"/>
      </top>
      <bottom/>
      <diagonal/>
    </border>
    <border>
      <left/>
      <right/>
      <top style="dotted">
        <color indexed="64"/>
      </top>
      <bottom style="dotted">
        <color indexed="64"/>
      </bottom>
      <diagonal/>
    </border>
    <border>
      <left/>
      <right/>
      <top style="thin">
        <color indexed="22"/>
      </top>
      <bottom/>
      <diagonal/>
    </border>
    <border>
      <left style="thin">
        <color indexed="22"/>
      </left>
      <right/>
      <top/>
      <bottom/>
      <diagonal/>
    </border>
    <border>
      <left style="thin">
        <color indexed="22"/>
      </left>
      <right/>
      <top/>
      <bottom style="thin">
        <color indexed="22"/>
      </bottom>
      <diagonal/>
    </border>
    <border>
      <left style="thin">
        <color indexed="22"/>
      </left>
      <right style="thin">
        <color indexed="22"/>
      </right>
      <top/>
      <bottom style="thin">
        <color indexed="22"/>
      </bottom>
      <diagonal/>
    </border>
    <border>
      <left style="thin">
        <color indexed="55"/>
      </left>
      <right/>
      <top/>
      <bottom/>
      <diagonal/>
    </border>
    <border>
      <left style="thin">
        <color indexed="22"/>
      </left>
      <right style="thin">
        <color indexed="22"/>
      </right>
      <top/>
      <bottom/>
      <diagonal/>
    </border>
    <border>
      <left style="thin">
        <color rgb="FFD3DBDB"/>
      </left>
      <right style="thin">
        <color rgb="FFD3DBDB"/>
      </right>
      <top style="thin">
        <color rgb="FFD3DBDB"/>
      </top>
      <bottom style="thin">
        <color rgb="FFD3DBDB"/>
      </bottom>
      <diagonal/>
    </border>
    <border>
      <left style="thin">
        <color rgb="FFD3DBDB"/>
      </left>
      <right/>
      <top style="thin">
        <color rgb="FFD3DBDB"/>
      </top>
      <bottom style="thin">
        <color rgb="FFD3DBDB"/>
      </bottom>
      <diagonal/>
    </border>
    <border>
      <left/>
      <right/>
      <top style="thin">
        <color rgb="FFD3DBDB"/>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CBCBC"/>
      </left>
      <right/>
      <top style="thin">
        <color rgb="FFBCBCBC"/>
      </top>
      <bottom style="thin">
        <color rgb="FFBCBCBC"/>
      </bottom>
      <diagonal/>
    </border>
    <border>
      <left/>
      <right/>
      <top style="thin">
        <color rgb="FFBCBCBC"/>
      </top>
      <bottom style="thin">
        <color rgb="FFBCBCB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D3DBDB"/>
      </top>
      <bottom style="thin">
        <color rgb="FFD3DBDB"/>
      </bottom>
      <diagonal/>
    </border>
    <border>
      <left/>
      <right/>
      <top/>
      <bottom style="thin">
        <color rgb="FFD3DBDB"/>
      </bottom>
      <diagonal/>
    </border>
    <border>
      <left style="thin">
        <color indexed="22"/>
      </left>
      <right style="thin">
        <color indexed="22"/>
      </right>
      <top style="thin">
        <color indexed="22"/>
      </top>
      <bottom style="double">
        <color indexed="55"/>
      </bottom>
      <diagonal/>
    </border>
  </borders>
  <cellStyleXfs count="124">
    <xf numFmtId="49" fontId="0" fillId="0" borderId="0" applyBorder="0">
      <alignment vertical="top"/>
    </xf>
    <xf numFmtId="0" fontId="7" fillId="0" borderId="0"/>
    <xf numFmtId="170" fontId="7" fillId="0" borderId="0"/>
    <xf numFmtId="0" fontId="43" fillId="0" borderId="0"/>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168" fontId="8" fillId="0" borderId="0" applyFont="0" applyFill="0" applyBorder="0" applyAlignment="0" applyProtection="0"/>
    <xf numFmtId="172" fontId="10" fillId="2" borderId="0">
      <protection locked="0"/>
    </xf>
    <xf numFmtId="0" fontId="19" fillId="0" borderId="0" applyFill="0" applyBorder="0" applyProtection="0">
      <alignment vertical="center"/>
    </xf>
    <xf numFmtId="169" fontId="10" fillId="2" borderId="0">
      <protection locked="0"/>
    </xf>
    <xf numFmtId="173" fontId="10" fillId="2" borderId="0">
      <protection locked="0"/>
    </xf>
    <xf numFmtId="0" fontId="20" fillId="0" borderId="0" applyNumberFormat="0" applyFill="0" applyBorder="0" applyAlignment="0" applyProtection="0">
      <alignment vertical="top"/>
      <protection locked="0"/>
    </xf>
    <xf numFmtId="0" fontId="22" fillId="3" borderId="1" applyNumberFormat="0" applyAlignment="0"/>
    <xf numFmtId="0" fontId="21" fillId="0" borderId="0" applyNumberFormat="0" applyFill="0" applyBorder="0" applyAlignment="0" applyProtection="0">
      <alignment vertical="top"/>
      <protection locked="0"/>
    </xf>
    <xf numFmtId="0" fontId="11" fillId="0" borderId="0" applyNumberFormat="0" applyFill="0" applyBorder="0" applyAlignment="0" applyProtection="0"/>
    <xf numFmtId="0" fontId="9" fillId="0" borderId="0"/>
    <xf numFmtId="0" fontId="19" fillId="0" borderId="0" applyFill="0" applyBorder="0" applyProtection="0">
      <alignment vertical="center"/>
    </xf>
    <xf numFmtId="0" fontId="19" fillId="0" borderId="0" applyFill="0" applyBorder="0" applyProtection="0">
      <alignment vertical="center"/>
    </xf>
    <xf numFmtId="49" fontId="42" fillId="4" borderId="2" applyNumberFormat="0">
      <alignment horizontal="center" vertical="center"/>
    </xf>
    <xf numFmtId="0" fontId="17" fillId="5" borderId="1" applyNumberFormat="0" applyAlignment="0" applyProtection="0"/>
    <xf numFmtId="0" fontId="7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1" fillId="0" borderId="0" applyBorder="0">
      <alignment horizontal="center" vertical="center" wrapText="1"/>
    </xf>
    <xf numFmtId="0" fontId="12" fillId="0" borderId="3" applyBorder="0">
      <alignment horizontal="center" vertical="center" wrapText="1"/>
    </xf>
    <xf numFmtId="4" fontId="10" fillId="2" borderId="4" applyBorder="0">
      <alignment horizontal="right"/>
    </xf>
    <xf numFmtId="49" fontId="10" fillId="0" borderId="0" applyBorder="0">
      <alignment vertical="top"/>
    </xf>
    <xf numFmtId="0" fontId="25" fillId="0" borderId="0"/>
    <xf numFmtId="0" fontId="75" fillId="0" borderId="0"/>
    <xf numFmtId="0" fontId="76" fillId="0" borderId="0"/>
    <xf numFmtId="0" fontId="6" fillId="0" borderId="0"/>
    <xf numFmtId="0" fontId="41" fillId="6" borderId="0" applyNumberFormat="0" applyBorder="0" applyAlignment="0">
      <alignment horizontal="left" vertical="center"/>
    </xf>
    <xf numFmtId="49" fontId="10" fillId="0" borderId="0" applyBorder="0">
      <alignment vertical="top"/>
    </xf>
    <xf numFmtId="49" fontId="41" fillId="0" borderId="0" applyBorder="0">
      <alignment vertical="top"/>
    </xf>
    <xf numFmtId="49" fontId="10" fillId="6" borderId="0" applyBorder="0">
      <alignment vertical="top"/>
    </xf>
    <xf numFmtId="49" fontId="38" fillId="7" borderId="0" applyBorder="0">
      <alignment vertical="top"/>
    </xf>
    <xf numFmtId="0" fontId="6" fillId="0" borderId="0"/>
    <xf numFmtId="49" fontId="10" fillId="0" borderId="0" applyBorder="0">
      <alignment vertical="top"/>
    </xf>
    <xf numFmtId="0" fontId="25" fillId="0" borderId="0"/>
    <xf numFmtId="49" fontId="10" fillId="0" borderId="0" applyBorder="0">
      <alignment vertical="top"/>
    </xf>
    <xf numFmtId="0" fontId="6" fillId="0" borderId="0"/>
    <xf numFmtId="49" fontId="10" fillId="0" borderId="0" applyBorder="0">
      <alignment vertical="top"/>
    </xf>
    <xf numFmtId="0" fontId="6" fillId="0" borderId="0"/>
    <xf numFmtId="0" fontId="10" fillId="0" borderId="0">
      <alignment horizontal="left" vertical="center"/>
    </xf>
    <xf numFmtId="0" fontId="6" fillId="0" borderId="0"/>
    <xf numFmtId="0" fontId="6" fillId="0" borderId="0"/>
    <xf numFmtId="0" fontId="25" fillId="0" borderId="0"/>
    <xf numFmtId="0" fontId="92" fillId="0" borderId="0" applyNumberFormat="0" applyFill="0" applyBorder="0" applyAlignment="0" applyProtection="0"/>
    <xf numFmtId="0" fontId="93" fillId="0" borderId="36" applyNumberFormat="0" applyFill="0" applyAlignment="0" applyProtection="0"/>
    <xf numFmtId="0" fontId="94" fillId="0" borderId="37" applyNumberFormat="0" applyFill="0" applyAlignment="0" applyProtection="0"/>
    <xf numFmtId="0" fontId="95" fillId="0" borderId="38" applyNumberFormat="0" applyFill="0" applyAlignment="0" applyProtection="0"/>
    <xf numFmtId="0" fontId="95" fillId="0" borderId="0" applyNumberFormat="0" applyFill="0" applyBorder="0" applyAlignment="0" applyProtection="0"/>
    <xf numFmtId="0" fontId="96" fillId="15" borderId="0" applyNumberFormat="0" applyBorder="0" applyAlignment="0" applyProtection="0"/>
    <xf numFmtId="0" fontId="97" fillId="16" borderId="0" applyNumberFormat="0" applyBorder="0" applyAlignment="0" applyProtection="0"/>
    <xf numFmtId="0" fontId="98" fillId="17" borderId="0" applyNumberFormat="0" applyBorder="0" applyAlignment="0" applyProtection="0"/>
    <xf numFmtId="0" fontId="99" fillId="18" borderId="39" applyNumberFormat="0" applyAlignment="0" applyProtection="0"/>
    <xf numFmtId="0" fontId="100" fillId="18" borderId="40" applyNumberFormat="0" applyAlignment="0" applyProtection="0"/>
    <xf numFmtId="0" fontId="101" fillId="0" borderId="41" applyNumberFormat="0" applyFill="0" applyAlignment="0" applyProtection="0"/>
    <xf numFmtId="0" fontId="102" fillId="19" borderId="42" applyNumberFormat="0" applyAlignment="0" applyProtection="0"/>
    <xf numFmtId="0" fontId="103" fillId="0" borderId="0" applyNumberFormat="0" applyFill="0" applyBorder="0" applyAlignment="0" applyProtection="0"/>
    <xf numFmtId="0" fontId="41" fillId="20" borderId="43" applyNumberFormat="0" applyFont="0" applyAlignment="0" applyProtection="0"/>
    <xf numFmtId="0" fontId="104" fillId="0" borderId="0" applyNumberFormat="0" applyFill="0" applyBorder="0" applyAlignment="0" applyProtection="0"/>
    <xf numFmtId="0" fontId="105" fillId="0" borderId="44" applyNumberFormat="0" applyFill="0" applyAlignment="0" applyProtection="0"/>
    <xf numFmtId="0" fontId="106" fillId="21" borderId="0" applyNumberFormat="0" applyBorder="0" applyAlignment="0" applyProtection="0"/>
    <xf numFmtId="0" fontId="75" fillId="22" borderId="0" applyNumberFormat="0" applyBorder="0" applyAlignment="0" applyProtection="0"/>
    <xf numFmtId="0" fontId="75" fillId="23" borderId="0" applyNumberFormat="0" applyBorder="0" applyAlignment="0" applyProtection="0"/>
    <xf numFmtId="0" fontId="106" fillId="24" borderId="0" applyNumberFormat="0" applyBorder="0" applyAlignment="0" applyProtection="0"/>
    <xf numFmtId="0" fontId="106" fillId="25" borderId="0" applyNumberFormat="0" applyBorder="0" applyAlignment="0" applyProtection="0"/>
    <xf numFmtId="0" fontId="75" fillId="26" borderId="0" applyNumberFormat="0" applyBorder="0" applyAlignment="0" applyProtection="0"/>
    <xf numFmtId="0" fontId="75" fillId="27" borderId="0" applyNumberFormat="0" applyBorder="0" applyAlignment="0" applyProtection="0"/>
    <xf numFmtId="0" fontId="106" fillId="28" borderId="0" applyNumberFormat="0" applyBorder="0" applyAlignment="0" applyProtection="0"/>
    <xf numFmtId="0" fontId="106" fillId="29" borderId="0" applyNumberFormat="0" applyBorder="0" applyAlignment="0" applyProtection="0"/>
    <xf numFmtId="0" fontId="75" fillId="30" borderId="0" applyNumberFormat="0" applyBorder="0" applyAlignment="0" applyProtection="0"/>
    <xf numFmtId="0" fontId="75" fillId="31" borderId="0" applyNumberFormat="0" applyBorder="0" applyAlignment="0" applyProtection="0"/>
    <xf numFmtId="0" fontId="106" fillId="32" borderId="0" applyNumberFormat="0" applyBorder="0" applyAlignment="0" applyProtection="0"/>
    <xf numFmtId="0" fontId="106" fillId="33" borderId="0" applyNumberFormat="0" applyBorder="0" applyAlignment="0" applyProtection="0"/>
    <xf numFmtId="0" fontId="75" fillId="34" borderId="0" applyNumberFormat="0" applyBorder="0" applyAlignment="0" applyProtection="0"/>
    <xf numFmtId="0" fontId="75" fillId="35" borderId="0" applyNumberFormat="0" applyBorder="0" applyAlignment="0" applyProtection="0"/>
    <xf numFmtId="0" fontId="106" fillId="36" borderId="0" applyNumberFormat="0" applyBorder="0" applyAlignment="0" applyProtection="0"/>
    <xf numFmtId="0" fontId="106" fillId="37" borderId="0" applyNumberFormat="0" applyBorder="0" applyAlignment="0" applyProtection="0"/>
    <xf numFmtId="0" fontId="75" fillId="38" borderId="0" applyNumberFormat="0" applyBorder="0" applyAlignment="0" applyProtection="0"/>
    <xf numFmtId="0" fontId="75" fillId="39" borderId="0" applyNumberFormat="0" applyBorder="0" applyAlignment="0" applyProtection="0"/>
    <xf numFmtId="0" fontId="106" fillId="40" borderId="0" applyNumberFormat="0" applyBorder="0" applyAlignment="0" applyProtection="0"/>
    <xf numFmtId="0" fontId="106" fillId="41" borderId="0" applyNumberFormat="0" applyBorder="0" applyAlignment="0" applyProtection="0"/>
    <xf numFmtId="0" fontId="75" fillId="42" borderId="0" applyNumberFormat="0" applyBorder="0" applyAlignment="0" applyProtection="0"/>
    <xf numFmtId="0" fontId="75" fillId="43" borderId="0" applyNumberFormat="0" applyBorder="0" applyAlignment="0" applyProtection="0"/>
    <xf numFmtId="0" fontId="106" fillId="44" borderId="0" applyNumberFormat="0" applyBorder="0" applyAlignment="0" applyProtection="0"/>
    <xf numFmtId="0" fontId="5" fillId="0" borderId="0"/>
    <xf numFmtId="167" fontId="41"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9" fontId="41" fillId="0" borderId="0" applyFont="0" applyFill="0" applyBorder="0" applyAlignment="0" applyProtection="0"/>
    <xf numFmtId="0" fontId="4" fillId="0" borderId="0"/>
    <xf numFmtId="0" fontId="22" fillId="0" borderId="1" applyNumberFormat="0" applyAlignment="0">
      <protection locked="0"/>
    </xf>
    <xf numFmtId="0" fontId="5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4" fillId="0" borderId="0"/>
    <xf numFmtId="0" fontId="6" fillId="0" borderId="0"/>
    <xf numFmtId="0" fontId="25" fillId="0" borderId="0"/>
    <xf numFmtId="49" fontId="41" fillId="0" borderId="0" applyBorder="0">
      <alignment vertical="top"/>
    </xf>
    <xf numFmtId="49" fontId="41" fillId="0" borderId="0" applyBorder="0">
      <alignment vertical="top"/>
    </xf>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74" fillId="0" borderId="0" applyNumberFormat="0" applyFill="0" applyBorder="0" applyAlignment="0" applyProtection="0">
      <alignment vertical="top"/>
      <protection locked="0"/>
    </xf>
    <xf numFmtId="0" fontId="12" fillId="7" borderId="6" applyNumberFormat="0" applyFont="0" applyFill="0" applyAlignment="0" applyProtection="0">
      <alignment horizontal="center" vertical="center" wrapText="1"/>
    </xf>
    <xf numFmtId="49" fontId="10" fillId="0" borderId="0" applyBorder="0">
      <alignment vertical="top"/>
    </xf>
    <xf numFmtId="0" fontId="2" fillId="0" borderId="0"/>
    <xf numFmtId="0" fontId="1" fillId="0" borderId="0"/>
  </cellStyleXfs>
  <cellXfs count="1328">
    <xf numFmtId="49" fontId="0" fillId="0" borderId="0" xfId="0">
      <alignment vertical="top"/>
    </xf>
    <xf numFmtId="0" fontId="59" fillId="0" borderId="0" xfId="54" applyFont="1" applyFill="1" applyAlignment="1" applyProtection="1">
      <alignment vertical="top" wrapText="1"/>
    </xf>
    <xf numFmtId="49" fontId="10" fillId="0" borderId="0" xfId="0" applyFont="1" applyProtection="1">
      <alignment vertical="top"/>
    </xf>
    <xf numFmtId="49" fontId="0" fillId="0" borderId="0" xfId="0" applyProtection="1">
      <alignment vertical="top"/>
    </xf>
    <xf numFmtId="49" fontId="10" fillId="8" borderId="4" xfId="0" applyFont="1" applyFill="1" applyBorder="1" applyAlignment="1" applyProtection="1">
      <alignment horizontal="center" vertical="top"/>
    </xf>
    <xf numFmtId="49" fontId="0" fillId="0" borderId="0" xfId="0" applyNumberFormat="1" applyProtection="1">
      <alignment vertical="top"/>
    </xf>
    <xf numFmtId="49" fontId="10" fillId="0" borderId="0" xfId="0" applyNumberFormat="1" applyFont="1" applyAlignment="1" applyProtection="1">
      <alignment vertical="top" wrapText="1"/>
    </xf>
    <xf numFmtId="49" fontId="10" fillId="0" borderId="0" xfId="0" applyNumberFormat="1" applyFont="1" applyAlignment="1" applyProtection="1">
      <alignment vertical="center" wrapText="1"/>
    </xf>
    <xf numFmtId="49" fontId="10" fillId="0" borderId="0" xfId="50" applyFont="1" applyAlignment="1" applyProtection="1">
      <alignment vertical="center" wrapText="1"/>
    </xf>
    <xf numFmtId="49" fontId="15" fillId="0" borderId="0" xfId="50" applyFont="1" applyAlignment="1" applyProtection="1">
      <alignment vertical="center"/>
    </xf>
    <xf numFmtId="0" fontId="15" fillId="0" borderId="0" xfId="49" applyFont="1" applyAlignment="1" applyProtection="1">
      <alignment horizontal="center" vertical="center" wrapText="1"/>
    </xf>
    <xf numFmtId="0" fontId="10" fillId="0" borderId="0" xfId="49" applyFont="1" applyAlignment="1" applyProtection="1">
      <alignment vertical="center" wrapText="1"/>
    </xf>
    <xf numFmtId="0" fontId="10" fillId="0" borderId="0" xfId="49" applyFont="1" applyAlignment="1" applyProtection="1">
      <alignment horizontal="left" vertical="center" wrapText="1"/>
    </xf>
    <xf numFmtId="0" fontId="10" fillId="0" borderId="0" xfId="49" applyFont="1" applyProtection="1"/>
    <xf numFmtId="0" fontId="10" fillId="7" borderId="0" xfId="49" applyFont="1" applyFill="1" applyBorder="1" applyProtection="1"/>
    <xf numFmtId="0" fontId="28" fillId="0" borderId="0" xfId="49" applyFont="1"/>
    <xf numFmtId="49" fontId="10" fillId="0" borderId="0" xfId="46" applyFont="1" applyProtection="1">
      <alignment vertical="top"/>
    </xf>
    <xf numFmtId="49" fontId="10" fillId="0" borderId="0" xfId="46" applyProtection="1">
      <alignment vertical="top"/>
    </xf>
    <xf numFmtId="0" fontId="15" fillId="0" borderId="0" xfId="52" applyFont="1" applyAlignment="1" applyProtection="1">
      <alignment vertical="center" wrapText="1"/>
    </xf>
    <xf numFmtId="0" fontId="15" fillId="0" borderId="0" xfId="52" applyFont="1" applyAlignment="1" applyProtection="1">
      <alignment horizontal="center" vertical="center" wrapText="1"/>
    </xf>
    <xf numFmtId="0" fontId="26" fillId="0" borderId="0" xfId="52" applyFont="1" applyAlignment="1" applyProtection="1">
      <alignment vertical="center" wrapText="1"/>
    </xf>
    <xf numFmtId="0" fontId="10" fillId="7" borderId="0" xfId="52" applyFont="1" applyFill="1" applyBorder="1" applyAlignment="1" applyProtection="1">
      <alignment vertical="center" wrapText="1"/>
    </xf>
    <xf numFmtId="0" fontId="10" fillId="0" borderId="0" xfId="52" applyFont="1" applyAlignment="1" applyProtection="1">
      <alignment horizontal="center" vertical="center" wrapText="1"/>
    </xf>
    <xf numFmtId="0" fontId="10" fillId="0" borderId="0" xfId="52" applyFont="1" applyAlignment="1" applyProtection="1">
      <alignment vertical="center" wrapText="1"/>
    </xf>
    <xf numFmtId="0" fontId="29" fillId="7" borderId="0" xfId="52" applyFont="1" applyFill="1" applyBorder="1" applyAlignment="1" applyProtection="1">
      <alignment vertical="center" wrapText="1"/>
    </xf>
    <xf numFmtId="0" fontId="10" fillId="7" borderId="0" xfId="52" applyFont="1" applyFill="1" applyBorder="1" applyAlignment="1" applyProtection="1">
      <alignment horizontal="right" vertical="center" wrapText="1" indent="1"/>
    </xf>
    <xf numFmtId="0" fontId="15" fillId="7" borderId="0" xfId="52" applyNumberFormat="1" applyFont="1" applyFill="1" applyBorder="1" applyAlignment="1" applyProtection="1">
      <alignment horizontal="center" vertical="center" wrapText="1"/>
    </xf>
    <xf numFmtId="0" fontId="10" fillId="7" borderId="0" xfId="52" applyFont="1" applyFill="1" applyBorder="1" applyAlignment="1" applyProtection="1">
      <alignment horizontal="center" vertical="center" wrapText="1"/>
    </xf>
    <xf numFmtId="0" fontId="26" fillId="0" borderId="0" xfId="52" applyFont="1" applyAlignment="1" applyProtection="1">
      <alignment horizontal="center" vertical="center" wrapText="1"/>
    </xf>
    <xf numFmtId="0" fontId="30" fillId="7" borderId="0" xfId="52" applyNumberFormat="1" applyFont="1" applyFill="1" applyBorder="1" applyAlignment="1" applyProtection="1">
      <alignment horizontal="center" vertical="center" wrapText="1"/>
    </xf>
    <xf numFmtId="0" fontId="10" fillId="7" borderId="0" xfId="52" applyNumberFormat="1" applyFont="1" applyFill="1" applyBorder="1" applyAlignment="1" applyProtection="1">
      <alignment horizontal="right" vertical="center" wrapText="1" indent="1"/>
    </xf>
    <xf numFmtId="0" fontId="10" fillId="0" borderId="0" xfId="52" applyFont="1" applyFill="1" applyAlignment="1" applyProtection="1">
      <alignment vertical="center"/>
    </xf>
    <xf numFmtId="49" fontId="10" fillId="7" borderId="0" xfId="52" applyNumberFormat="1" applyFont="1" applyFill="1" applyBorder="1" applyAlignment="1" applyProtection="1">
      <alignment horizontal="right" vertical="center" wrapText="1" indent="1"/>
    </xf>
    <xf numFmtId="49" fontId="29" fillId="7" borderId="0" xfId="52" applyNumberFormat="1" applyFont="1" applyFill="1" applyBorder="1" applyAlignment="1" applyProtection="1">
      <alignment horizontal="center" vertical="center" wrapText="1"/>
    </xf>
    <xf numFmtId="49" fontId="10" fillId="9" borderId="5" xfId="52" applyNumberFormat="1" applyFont="1" applyFill="1" applyBorder="1" applyAlignment="1" applyProtection="1">
      <alignment horizontal="center" vertical="center" wrapText="1"/>
      <protection locked="0"/>
    </xf>
    <xf numFmtId="49" fontId="0" fillId="10" borderId="0" xfId="0" applyFill="1" applyProtection="1">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0" fontId="10" fillId="7" borderId="0" xfId="54" applyFont="1" applyFill="1" applyBorder="1" applyAlignment="1" applyProtection="1">
      <alignment horizontal="right" vertical="center" wrapText="1"/>
    </xf>
    <xf numFmtId="0" fontId="26" fillId="0" borderId="0" xfId="52" applyNumberFormat="1" applyFont="1" applyFill="1" applyBorder="1" applyAlignment="1" applyProtection="1">
      <alignment horizontal="center" vertical="top" wrapText="1"/>
    </xf>
    <xf numFmtId="0" fontId="0" fillId="7" borderId="0" xfId="52" applyFont="1" applyFill="1" applyBorder="1" applyAlignment="1" applyProtection="1">
      <alignment horizontal="center" vertical="center" wrapText="1"/>
    </xf>
    <xf numFmtId="49" fontId="0" fillId="7" borderId="0" xfId="52" applyNumberFormat="1" applyFont="1" applyFill="1" applyBorder="1" applyAlignment="1" applyProtection="1">
      <alignment horizontal="right" vertical="center" wrapText="1" indent="1"/>
    </xf>
    <xf numFmtId="49" fontId="33" fillId="7" borderId="0" xfId="33" applyNumberFormat="1" applyFont="1" applyFill="1" applyBorder="1" applyAlignment="1" applyProtection="1">
      <alignment horizontal="center" vertical="center" wrapText="1"/>
    </xf>
    <xf numFmtId="49" fontId="0" fillId="0" borderId="0" xfId="0" applyBorder="1">
      <alignment vertical="top"/>
    </xf>
    <xf numFmtId="0" fontId="10" fillId="0" borderId="5" xfId="51" applyFont="1" applyFill="1" applyBorder="1" applyAlignment="1" applyProtection="1">
      <alignment vertical="center" wrapText="1"/>
    </xf>
    <xf numFmtId="0" fontId="0" fillId="0" borderId="5" xfId="51" applyFont="1" applyFill="1" applyBorder="1" applyAlignment="1" applyProtection="1">
      <alignment vertical="center" wrapText="1"/>
    </xf>
    <xf numFmtId="49" fontId="0" fillId="0" borderId="0" xfId="0" applyFont="1">
      <alignment vertical="top"/>
    </xf>
    <xf numFmtId="0" fontId="37" fillId="7" borderId="0" xfId="54" applyFont="1" applyFill="1" applyBorder="1" applyAlignment="1" applyProtection="1">
      <alignment horizontal="center" vertical="center" wrapText="1"/>
    </xf>
    <xf numFmtId="0" fontId="37" fillId="7" borderId="0" xfId="49" applyFont="1" applyFill="1" applyBorder="1" applyAlignment="1" applyProtection="1">
      <alignment horizontal="center"/>
    </xf>
    <xf numFmtId="0" fontId="37" fillId="0" borderId="0" xfId="49" applyFont="1" applyAlignment="1" applyProtection="1">
      <alignment horizontal="center" vertical="center"/>
    </xf>
    <xf numFmtId="0" fontId="37" fillId="7" borderId="0" xfId="49" applyFont="1" applyFill="1" applyBorder="1" applyAlignment="1" applyProtection="1">
      <alignment horizontal="center" vertical="center"/>
    </xf>
    <xf numFmtId="49" fontId="35" fillId="0" borderId="6" xfId="0" applyFont="1" applyBorder="1" applyAlignment="1">
      <alignment vertical="top" wrapText="1"/>
    </xf>
    <xf numFmtId="0" fontId="0" fillId="7" borderId="0" xfId="52" applyNumberFormat="1" applyFont="1" applyFill="1" applyBorder="1" applyAlignment="1" applyProtection="1">
      <alignment horizontal="right" vertical="center" wrapText="1" indent="1"/>
    </xf>
    <xf numFmtId="0" fontId="0" fillId="0" borderId="6" xfId="36" applyFont="1" applyBorder="1" applyAlignment="1" applyProtection="1">
      <alignment horizontal="justify" vertical="top" wrapText="1"/>
    </xf>
    <xf numFmtId="0" fontId="6" fillId="0" borderId="0" xfId="39" applyProtection="1"/>
    <xf numFmtId="0" fontId="49" fillId="0" borderId="0" xfId="52" applyFont="1" applyAlignment="1" applyProtection="1">
      <alignment horizontal="center" vertical="center" wrapText="1"/>
    </xf>
    <xf numFmtId="49" fontId="27" fillId="7" borderId="7" xfId="43" applyFont="1" applyFill="1" applyBorder="1" applyAlignment="1" applyProtection="1">
      <alignment vertical="center" wrapText="1"/>
    </xf>
    <xf numFmtId="49" fontId="24" fillId="7" borderId="8" xfId="43" applyFont="1" applyFill="1" applyBorder="1" applyAlignment="1">
      <alignment horizontal="left" vertical="center" wrapText="1"/>
    </xf>
    <xf numFmtId="49" fontId="24" fillId="7" borderId="9" xfId="43" applyFont="1" applyFill="1" applyBorder="1" applyAlignment="1">
      <alignment horizontal="left" vertical="center" wrapText="1"/>
    </xf>
    <xf numFmtId="49" fontId="27" fillId="7" borderId="10" xfId="43" applyFont="1" applyFill="1" applyBorder="1" applyAlignment="1" applyProtection="1">
      <alignment vertical="center" wrapText="1"/>
    </xf>
    <xf numFmtId="49" fontId="18" fillId="7" borderId="0" xfId="43" applyFont="1" applyFill="1" applyBorder="1" applyAlignment="1">
      <alignment wrapText="1"/>
    </xf>
    <xf numFmtId="49" fontId="18" fillId="7" borderId="11" xfId="43" applyFont="1" applyFill="1" applyBorder="1" applyAlignment="1">
      <alignment wrapText="1"/>
    </xf>
    <xf numFmtId="49" fontId="16" fillId="7" borderId="0" xfId="31" applyNumberFormat="1" applyFont="1" applyFill="1" applyBorder="1" applyAlignment="1" applyProtection="1">
      <alignment horizontal="left" wrapText="1"/>
    </xf>
    <xf numFmtId="49" fontId="16" fillId="7" borderId="0" xfId="31" applyNumberFormat="1" applyFont="1" applyFill="1" applyBorder="1" applyAlignment="1" applyProtection="1">
      <alignment wrapText="1"/>
    </xf>
    <xf numFmtId="49" fontId="18" fillId="7" borderId="0" xfId="43" applyFont="1" applyFill="1" applyBorder="1" applyAlignment="1">
      <alignment horizontal="right" wrapText="1"/>
    </xf>
    <xf numFmtId="49" fontId="24" fillId="7" borderId="0" xfId="43" applyFont="1" applyFill="1" applyBorder="1" applyAlignment="1">
      <alignment horizontal="left" vertical="center" wrapText="1"/>
    </xf>
    <xf numFmtId="49" fontId="24" fillId="7" borderId="11" xfId="43" applyFont="1" applyFill="1" applyBorder="1" applyAlignment="1">
      <alignment horizontal="left" vertical="center" wrapText="1"/>
    </xf>
    <xf numFmtId="49" fontId="18" fillId="0" borderId="0" xfId="43" applyFont="1" applyFill="1" applyBorder="1" applyAlignment="1" applyProtection="1">
      <alignment wrapText="1"/>
    </xf>
    <xf numFmtId="0" fontId="22" fillId="0" borderId="0" xfId="22" applyFont="1" applyFill="1" applyBorder="1" applyAlignment="1" applyProtection="1">
      <alignment horizontal="left" vertical="top" wrapText="1"/>
    </xf>
    <xf numFmtId="49" fontId="18" fillId="0" borderId="0" xfId="43" applyFont="1" applyFill="1" applyBorder="1" applyAlignment="1" applyProtection="1">
      <alignment vertical="top" wrapText="1"/>
    </xf>
    <xf numFmtId="0" fontId="22" fillId="0" borderId="0" xfId="22" applyFont="1" applyFill="1" applyBorder="1" applyAlignment="1" applyProtection="1">
      <alignment horizontal="right" vertical="top" wrapText="1"/>
    </xf>
    <xf numFmtId="49" fontId="38" fillId="8" borderId="6" xfId="40" applyNumberFormat="1" applyFont="1" applyFill="1" applyBorder="1" applyAlignment="1" applyProtection="1">
      <alignment horizontal="center" vertical="center" wrapText="1"/>
    </xf>
    <xf numFmtId="49" fontId="38" fillId="2" borderId="6" xfId="40" applyNumberFormat="1" applyFont="1" applyFill="1" applyBorder="1" applyAlignment="1" applyProtection="1">
      <alignment horizontal="center" vertical="center" wrapText="1"/>
    </xf>
    <xf numFmtId="49" fontId="27" fillId="7" borderId="10" xfId="43" applyFont="1" applyFill="1" applyBorder="1" applyAlignment="1" applyProtection="1">
      <alignment horizontal="center" vertical="center" wrapText="1"/>
    </xf>
    <xf numFmtId="49" fontId="38" fillId="11" borderId="6" xfId="40" applyNumberFormat="1" applyFont="1" applyFill="1" applyBorder="1" applyAlignment="1" applyProtection="1">
      <alignment horizontal="center" vertical="center" wrapText="1"/>
    </xf>
    <xf numFmtId="49" fontId="0" fillId="0" borderId="7" xfId="0" applyBorder="1">
      <alignment vertical="top"/>
    </xf>
    <xf numFmtId="49" fontId="0" fillId="0" borderId="9" xfId="0" applyBorder="1">
      <alignment vertical="top"/>
    </xf>
    <xf numFmtId="49" fontId="0" fillId="0" borderId="10" xfId="0" applyBorder="1">
      <alignment vertical="top"/>
    </xf>
    <xf numFmtId="49" fontId="0" fillId="0" borderId="11" xfId="0" applyBorder="1">
      <alignment vertical="top"/>
    </xf>
    <xf numFmtId="49" fontId="49" fillId="0" borderId="0" xfId="0" applyFont="1">
      <alignment vertical="top"/>
    </xf>
    <xf numFmtId="0" fontId="38" fillId="7" borderId="0" xfId="43" applyNumberFormat="1" applyFont="1" applyFill="1" applyBorder="1" applyAlignment="1">
      <alignment horizontal="justify" vertical="center" wrapText="1"/>
    </xf>
    <xf numFmtId="0" fontId="0" fillId="7" borderId="0" xfId="52" applyFont="1" applyFill="1" applyBorder="1" applyAlignment="1" applyProtection="1">
      <alignment horizontal="right" vertical="center" wrapText="1" indent="1"/>
    </xf>
    <xf numFmtId="49" fontId="10" fillId="0" borderId="0" xfId="0" applyNumberFormat="1" applyFont="1" applyProtection="1">
      <alignment vertical="top"/>
    </xf>
    <xf numFmtId="0" fontId="12" fillId="7" borderId="0" xfId="54" applyFont="1" applyFill="1" applyBorder="1" applyAlignment="1" applyProtection="1">
      <alignment horizontal="center" vertical="center" wrapText="1"/>
    </xf>
    <xf numFmtId="0" fontId="10" fillId="7" borderId="0" xfId="54" applyFont="1" applyFill="1" applyBorder="1" applyAlignment="1" applyProtection="1">
      <alignment horizontal="center" vertical="center" wrapText="1"/>
    </xf>
    <xf numFmtId="49" fontId="36" fillId="0" borderId="0" xfId="0" applyFont="1" applyBorder="1">
      <alignment vertical="top"/>
    </xf>
    <xf numFmtId="0" fontId="36" fillId="7" borderId="0" xfId="54" applyFont="1" applyFill="1" applyBorder="1" applyAlignment="1" applyProtection="1">
      <alignment vertical="center" wrapText="1"/>
    </xf>
    <xf numFmtId="0" fontId="36" fillId="0" borderId="0" xfId="54" applyFont="1" applyFill="1" applyAlignment="1" applyProtection="1">
      <alignment vertical="center" wrapText="1"/>
    </xf>
    <xf numFmtId="0" fontId="49" fillId="0" borderId="0" xfId="54" applyFont="1" applyFill="1" applyAlignment="1" applyProtection="1">
      <alignment vertical="center" wrapText="1"/>
    </xf>
    <xf numFmtId="0" fontId="0" fillId="0" borderId="0" xfId="54" applyFont="1" applyFill="1" applyAlignment="1" applyProtection="1">
      <alignment vertical="center" wrapText="1"/>
    </xf>
    <xf numFmtId="0" fontId="49" fillId="0" borderId="0" xfId="52" applyFont="1" applyFill="1" applyAlignment="1" applyProtection="1">
      <alignment horizontal="left" vertical="center" wrapText="1"/>
    </xf>
    <xf numFmtId="0" fontId="49" fillId="0" borderId="0" xfId="52" applyFont="1" applyFill="1" applyBorder="1" applyAlignment="1" applyProtection="1">
      <alignment horizontal="left" vertical="center" wrapText="1"/>
    </xf>
    <xf numFmtId="49" fontId="49" fillId="0" borderId="0" xfId="52" applyNumberFormat="1" applyFont="1" applyFill="1" applyBorder="1" applyAlignment="1" applyProtection="1">
      <alignment horizontal="left" vertical="center" wrapText="1"/>
    </xf>
    <xf numFmtId="0" fontId="0" fillId="0" borderId="0" xfId="0" applyNumberFormat="1" applyBorder="1">
      <alignment vertical="top"/>
    </xf>
    <xf numFmtId="49" fontId="38" fillId="9" borderId="6" xfId="40" applyNumberFormat="1" applyFont="1" applyFill="1" applyBorder="1" applyAlignment="1" applyProtection="1">
      <alignment horizontal="center" vertical="center" wrapText="1"/>
    </xf>
    <xf numFmtId="49" fontId="0" fillId="0" borderId="0" xfId="0" applyAlignment="1">
      <alignment horizontal="left" vertical="top"/>
    </xf>
    <xf numFmtId="49" fontId="10" fillId="0" borderId="0" xfId="54" applyNumberFormat="1" applyFont="1" applyFill="1" applyAlignment="1" applyProtection="1">
      <alignment vertical="center" wrapText="1"/>
    </xf>
    <xf numFmtId="49" fontId="10" fillId="0" borderId="0" xfId="0" applyNumberFormat="1" applyFont="1">
      <alignment vertical="top"/>
    </xf>
    <xf numFmtId="0" fontId="49" fillId="0" borderId="0" xfId="54" applyFont="1" applyFill="1" applyAlignment="1" applyProtection="1">
      <alignment horizontal="center" vertical="center" wrapText="1"/>
    </xf>
    <xf numFmtId="0" fontId="12" fillId="10" borderId="12" xfId="53" applyFont="1" applyFill="1" applyBorder="1" applyAlignment="1" applyProtection="1">
      <alignment horizontal="center" vertical="center" wrapText="1"/>
    </xf>
    <xf numFmtId="0" fontId="10" fillId="0" borderId="0" xfId="54" applyFont="1" applyFill="1" applyBorder="1" applyAlignment="1" applyProtection="1">
      <alignment vertical="center" wrapText="1"/>
    </xf>
    <xf numFmtId="49" fontId="0" fillId="7" borderId="0" xfId="54" applyNumberFormat="1" applyFont="1" applyFill="1" applyBorder="1" applyAlignment="1" applyProtection="1">
      <alignment horizontal="center" vertical="center" wrapText="1"/>
    </xf>
    <xf numFmtId="0" fontId="0" fillId="0" borderId="0" xfId="0" applyNumberFormat="1" applyAlignment="1">
      <alignment vertical="center"/>
    </xf>
    <xf numFmtId="0" fontId="10"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10" fillId="7" borderId="5" xfId="54" applyNumberFormat="1" applyFont="1" applyFill="1" applyBorder="1" applyAlignment="1" applyProtection="1">
      <alignment horizontal="center" vertical="center" wrapText="1"/>
    </xf>
    <xf numFmtId="4" fontId="10" fillId="7" borderId="5" xfId="30" applyNumberFormat="1" applyFont="1" applyFill="1" applyBorder="1" applyAlignment="1" applyProtection="1">
      <alignment horizontal="right" vertical="center" wrapText="1"/>
    </xf>
    <xf numFmtId="49" fontId="10" fillId="11" borderId="5" xfId="53" applyNumberFormat="1" applyFont="1" applyFill="1" applyBorder="1" applyAlignment="1" applyProtection="1">
      <alignment horizontal="center" vertical="center" wrapText="1"/>
      <protection locked="0"/>
    </xf>
    <xf numFmtId="49" fontId="10" fillId="9" borderId="5" xfId="30" applyNumberFormat="1" applyFont="1" applyFill="1" applyBorder="1" applyAlignment="1" applyProtection="1">
      <alignment horizontal="left" vertical="center" wrapText="1"/>
      <protection locked="0"/>
    </xf>
    <xf numFmtId="49" fontId="10" fillId="2" borderId="5" xfId="54" applyNumberFormat="1" applyFont="1" applyFill="1" applyBorder="1" applyAlignment="1" applyProtection="1">
      <alignment horizontal="left" vertical="center" wrapText="1"/>
      <protection locked="0"/>
    </xf>
    <xf numFmtId="49" fontId="10" fillId="7" borderId="5" xfId="54" applyNumberFormat="1" applyFont="1" applyFill="1" applyBorder="1" applyAlignment="1" applyProtection="1">
      <alignment horizontal="center" vertical="center" wrapText="1"/>
    </xf>
    <xf numFmtId="49" fontId="44" fillId="13" borderId="14" xfId="0" applyFont="1" applyFill="1" applyBorder="1" applyAlignment="1" applyProtection="1">
      <alignment horizontal="left" vertical="center"/>
    </xf>
    <xf numFmtId="0" fontId="0" fillId="0" borderId="5" xfId="33" applyFont="1" applyFill="1" applyBorder="1" applyAlignment="1" applyProtection="1">
      <alignment horizontal="center" vertical="center" wrapText="1"/>
    </xf>
    <xf numFmtId="0" fontId="10" fillId="13" borderId="13" xfId="54" applyFont="1" applyFill="1" applyBorder="1" applyAlignment="1" applyProtection="1">
      <alignment vertical="center" wrapText="1"/>
    </xf>
    <xf numFmtId="0" fontId="10" fillId="0" borderId="5" xfId="47" applyFont="1" applyFill="1" applyBorder="1" applyAlignment="1" applyProtection="1">
      <alignment horizontal="center" vertical="center" wrapText="1"/>
    </xf>
    <xf numFmtId="0" fontId="10" fillId="0" borderId="5" xfId="49" applyFont="1" applyFill="1" applyBorder="1" applyAlignment="1" applyProtection="1">
      <alignment horizontal="center" vertical="center" wrapText="1"/>
    </xf>
    <xf numFmtId="0" fontId="44" fillId="13" borderId="13" xfId="0" applyNumberFormat="1" applyFont="1" applyFill="1" applyBorder="1" applyAlignment="1" applyProtection="1">
      <alignment horizontal="left" vertical="center"/>
    </xf>
    <xf numFmtId="0" fontId="44" fillId="13" borderId="15" xfId="0" applyNumberFormat="1" applyFont="1" applyFill="1" applyBorder="1" applyAlignment="1" applyProtection="1">
      <alignment horizontal="left" vertical="center"/>
    </xf>
    <xf numFmtId="0" fontId="44" fillId="13" borderId="14" xfId="0" applyNumberFormat="1" applyFont="1" applyFill="1" applyBorder="1" applyAlignment="1" applyProtection="1">
      <alignment horizontal="left" vertical="center"/>
    </xf>
    <xf numFmtId="0" fontId="50" fillId="0" borderId="0" xfId="0" applyNumberFormat="1" applyFont="1" applyAlignment="1">
      <alignment vertical="center"/>
    </xf>
    <xf numFmtId="49" fontId="10" fillId="0" borderId="5" xfId="53" applyNumberFormat="1" applyFont="1" applyFill="1" applyBorder="1" applyAlignment="1" applyProtection="1">
      <alignment horizontal="center" vertical="center" wrapText="1"/>
    </xf>
    <xf numFmtId="49" fontId="0" fillId="0" borderId="17" xfId="0" applyBorder="1">
      <alignment vertical="top"/>
    </xf>
    <xf numFmtId="0" fontId="10" fillId="7" borderId="5" xfId="49" applyFont="1" applyFill="1" applyBorder="1" applyAlignment="1" applyProtection="1">
      <alignment horizontal="center" vertical="center"/>
    </xf>
    <xf numFmtId="49" fontId="10" fillId="2" borderId="5" xfId="49" applyNumberFormat="1" applyFont="1" applyFill="1" applyBorder="1" applyAlignment="1" applyProtection="1">
      <alignment horizontal="left" vertical="center" wrapText="1"/>
      <protection locked="0"/>
    </xf>
    <xf numFmtId="0" fontId="15" fillId="0" borderId="0" xfId="54" applyFont="1" applyFill="1" applyAlignment="1" applyProtection="1">
      <alignment vertical="center" wrapText="1"/>
    </xf>
    <xf numFmtId="0" fontId="45" fillId="0" borderId="0" xfId="54" applyFont="1" applyFill="1" applyAlignment="1" applyProtection="1">
      <alignment vertical="center" wrapText="1"/>
    </xf>
    <xf numFmtId="49" fontId="10" fillId="0" borderId="0" xfId="41">
      <alignment vertical="top"/>
    </xf>
    <xf numFmtId="49" fontId="15" fillId="0" borderId="0" xfId="41" applyFont="1" applyBorder="1" applyProtection="1">
      <alignment vertical="top"/>
    </xf>
    <xf numFmtId="49" fontId="10" fillId="0" borderId="0" xfId="41" applyFont="1" applyBorder="1" applyProtection="1">
      <alignment vertical="top"/>
    </xf>
    <xf numFmtId="49" fontId="37" fillId="0" borderId="0" xfId="41" applyFont="1" applyBorder="1" applyAlignment="1" applyProtection="1">
      <alignment horizontal="center" vertical="center"/>
    </xf>
    <xf numFmtId="49" fontId="10" fillId="0" borderId="0" xfId="41" applyBorder="1" applyProtection="1">
      <alignment vertical="top"/>
    </xf>
    <xf numFmtId="0" fontId="10" fillId="7" borderId="0" xfId="41" applyNumberFormat="1" applyFont="1" applyFill="1" applyBorder="1" applyAlignment="1" applyProtection="1"/>
    <xf numFmtId="0" fontId="46" fillId="7" borderId="0" xfId="41" applyNumberFormat="1" applyFont="1" applyFill="1" applyBorder="1" applyAlignment="1" applyProtection="1">
      <alignment horizontal="center" vertical="center" wrapText="1"/>
    </xf>
    <xf numFmtId="0" fontId="15" fillId="7" borderId="0" xfId="41" applyNumberFormat="1" applyFont="1" applyFill="1" applyBorder="1" applyAlignment="1" applyProtection="1"/>
    <xf numFmtId="49" fontId="10" fillId="0" borderId="0" xfId="41" applyFont="1">
      <alignment vertical="top"/>
    </xf>
    <xf numFmtId="49" fontId="37" fillId="0" borderId="0" xfId="41" applyFont="1" applyAlignment="1">
      <alignment horizontal="center" vertical="center" wrapText="1"/>
    </xf>
    <xf numFmtId="0" fontId="10" fillId="7" borderId="5" xfId="48" applyNumberFormat="1" applyFont="1" applyFill="1" applyBorder="1" applyAlignment="1" applyProtection="1">
      <alignment horizontal="center" vertical="center" wrapText="1"/>
    </xf>
    <xf numFmtId="49" fontId="10" fillId="0" borderId="5" xfId="48" applyNumberFormat="1" applyFont="1" applyFill="1" applyBorder="1" applyAlignment="1" applyProtection="1">
      <alignment horizontal="center" vertical="center" wrapText="1"/>
    </xf>
    <xf numFmtId="49" fontId="47" fillId="13" borderId="15" xfId="41" applyFont="1" applyFill="1" applyBorder="1" applyAlignment="1" applyProtection="1">
      <alignment horizontal="center" vertical="top"/>
    </xf>
    <xf numFmtId="49" fontId="44" fillId="13" borderId="15" xfId="41" applyFont="1" applyFill="1" applyBorder="1" applyAlignment="1" applyProtection="1">
      <alignment horizontal="left" vertical="center"/>
    </xf>
    <xf numFmtId="49" fontId="10" fillId="0" borderId="0" xfId="0" applyNumberFormat="1" applyFont="1" applyAlignment="1" applyProtection="1">
      <alignment horizontal="center" vertical="top"/>
    </xf>
    <xf numFmtId="49" fontId="41" fillId="0" borderId="0" xfId="0" applyFont="1">
      <alignment vertical="top"/>
    </xf>
    <xf numFmtId="0" fontId="41" fillId="0" borderId="5" xfId="51" applyFont="1" applyFill="1" applyBorder="1" applyAlignment="1" applyProtection="1">
      <alignment vertical="center" wrapText="1"/>
    </xf>
    <xf numFmtId="0" fontId="41" fillId="0" borderId="13" xfId="51" applyFont="1" applyFill="1" applyBorder="1" applyAlignment="1" applyProtection="1">
      <alignment vertical="center" wrapText="1"/>
    </xf>
    <xf numFmtId="49" fontId="41" fillId="0" borderId="0" xfId="0" applyFont="1" applyAlignment="1">
      <alignment vertical="top" wrapText="1"/>
    </xf>
    <xf numFmtId="49" fontId="10" fillId="0" borderId="5" xfId="0" applyNumberFormat="1" applyFont="1" applyBorder="1" applyProtection="1">
      <alignment vertical="top"/>
    </xf>
    <xf numFmtId="0" fontId="41" fillId="0" borderId="0" xfId="51" applyFont="1" applyFill="1" applyBorder="1" applyAlignment="1" applyProtection="1">
      <alignment vertical="center" wrapText="1"/>
    </xf>
    <xf numFmtId="0" fontId="12" fillId="10" borderId="0" xfId="54" applyFont="1" applyFill="1" applyAlignment="1" applyProtection="1">
      <alignment horizontal="center" vertical="center" wrapText="1"/>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0" fontId="51" fillId="0" borderId="0" xfId="47" applyFont="1" applyFill="1" applyBorder="1" applyAlignment="1" applyProtection="1">
      <alignment horizontal="center" vertical="center" wrapText="1"/>
    </xf>
    <xf numFmtId="0" fontId="10" fillId="0" borderId="0" xfId="47" applyFont="1" applyFill="1" applyBorder="1" applyAlignment="1" applyProtection="1">
      <alignment vertical="center" wrapText="1"/>
    </xf>
    <xf numFmtId="49" fontId="10" fillId="0" borderId="0" xfId="53" applyNumberFormat="1" applyFont="1" applyFill="1" applyBorder="1" applyAlignment="1" applyProtection="1">
      <alignment horizontal="center" vertical="center" wrapText="1"/>
    </xf>
    <xf numFmtId="0" fontId="50" fillId="0" borderId="0" xfId="0" applyNumberFormat="1" applyFont="1" applyBorder="1" applyAlignment="1">
      <alignment vertical="center"/>
    </xf>
    <xf numFmtId="49" fontId="44" fillId="13" borderId="15" xfId="0" applyFont="1" applyFill="1" applyBorder="1" applyAlignment="1" applyProtection="1">
      <alignment horizontal="left" vertical="center" indent="1"/>
    </xf>
    <xf numFmtId="49" fontId="10" fillId="0" borderId="0" xfId="0" applyNumberFormat="1" applyFont="1" applyAlignment="1">
      <alignment vertical="center"/>
    </xf>
    <xf numFmtId="49" fontId="10" fillId="0" borderId="0" xfId="0" applyFont="1">
      <alignment vertical="top"/>
    </xf>
    <xf numFmtId="49" fontId="0" fillId="10" borderId="0" xfId="0" applyFill="1" applyBorder="1" applyProtection="1">
      <alignment vertical="top"/>
    </xf>
    <xf numFmtId="0" fontId="0" fillId="0" borderId="0" xfId="0" applyNumberFormat="1" applyBorder="1" applyAlignment="1">
      <alignment vertical="center"/>
    </xf>
    <xf numFmtId="0" fontId="10" fillId="0" borderId="14" xfId="51" applyFont="1" applyFill="1" applyBorder="1" applyAlignment="1" applyProtection="1">
      <alignment vertical="center" wrapText="1"/>
    </xf>
    <xf numFmtId="0" fontId="23" fillId="10" borderId="0" xfId="54" applyFont="1" applyFill="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0" fontId="0" fillId="0" borderId="0" xfId="52" applyFont="1" applyFill="1" applyBorder="1" applyAlignment="1" applyProtection="1">
      <alignment horizontal="center" vertical="center" wrapText="1"/>
    </xf>
    <xf numFmtId="49" fontId="10" fillId="0" borderId="0" xfId="52" applyNumberFormat="1" applyFont="1" applyFill="1" applyBorder="1" applyAlignment="1" applyProtection="1">
      <alignment horizontal="center" vertical="center" wrapText="1"/>
    </xf>
    <xf numFmtId="49" fontId="44" fillId="13" borderId="15" xfId="0" applyFont="1" applyFill="1" applyBorder="1" applyAlignment="1" applyProtection="1">
      <alignment horizontal="left" vertical="center"/>
    </xf>
    <xf numFmtId="49" fontId="10" fillId="0" borderId="0" xfId="53" applyNumberFormat="1" applyFont="1" applyFill="1" applyBorder="1" applyAlignment="1" applyProtection="1">
      <alignment vertical="center" wrapText="1"/>
    </xf>
    <xf numFmtId="0" fontId="37" fillId="7" borderId="0" xfId="49" applyFont="1" applyFill="1" applyBorder="1" applyAlignment="1" applyProtection="1">
      <alignment horizontal="center" vertical="center" wrapText="1"/>
    </xf>
    <xf numFmtId="49" fontId="13" fillId="0" borderId="0" xfId="41" applyFont="1" applyBorder="1" applyAlignment="1" applyProtection="1">
      <alignment horizontal="right" vertical="top"/>
    </xf>
    <xf numFmtId="49" fontId="13" fillId="0" borderId="0" xfId="41" applyFont="1" applyAlignment="1">
      <alignment vertical="top"/>
    </xf>
    <xf numFmtId="0" fontId="10" fillId="7" borderId="0" xfId="54" applyNumberFormat="1" applyFont="1" applyFill="1" applyBorder="1" applyAlignment="1" applyProtection="1">
      <alignment horizontal="center" vertical="center" wrapText="1"/>
    </xf>
    <xf numFmtId="4" fontId="10" fillId="0" borderId="0" xfId="30" applyNumberFormat="1" applyFont="1" applyFill="1" applyBorder="1" applyAlignment="1" applyProtection="1">
      <alignment horizontal="right" vertical="center" wrapText="1"/>
    </xf>
    <xf numFmtId="0" fontId="10" fillId="0" borderId="0" xfId="54" applyNumberFormat="1" applyFont="1" applyFill="1" applyBorder="1" applyAlignment="1" applyProtection="1">
      <alignment horizontal="center" vertical="center" wrapText="1"/>
    </xf>
    <xf numFmtId="49" fontId="10" fillId="0" borderId="0" xfId="30" applyNumberFormat="1" applyFont="1" applyFill="1" applyBorder="1" applyAlignment="1" applyProtection="1">
      <alignment horizontal="left" vertical="center" wrapText="1"/>
    </xf>
    <xf numFmtId="49" fontId="10" fillId="0" borderId="0" xfId="35">
      <alignment vertical="top"/>
    </xf>
    <xf numFmtId="0" fontId="0" fillId="0" borderId="0" xfId="0" applyNumberFormat="1" applyFill="1" applyAlignment="1" applyProtection="1">
      <alignment vertical="center"/>
    </xf>
    <xf numFmtId="0" fontId="22" fillId="0" borderId="0" xfId="32" applyFont="1" applyFill="1" applyBorder="1" applyAlignment="1" applyProtection="1">
      <alignment vertical="center" wrapText="1"/>
    </xf>
    <xf numFmtId="49" fontId="52" fillId="0" borderId="29" xfId="0" applyFont="1" applyBorder="1" applyAlignment="1">
      <alignment horizontal="justify" vertical="top"/>
    </xf>
    <xf numFmtId="0" fontId="0" fillId="0" borderId="13" xfId="51" applyFont="1" applyFill="1" applyBorder="1" applyAlignment="1" applyProtection="1">
      <alignment vertical="center" wrapText="1"/>
    </xf>
    <xf numFmtId="49" fontId="10" fillId="0" borderId="29" xfId="0" applyNumberFormat="1" applyFont="1" applyBorder="1" applyAlignment="1" applyProtection="1">
      <alignment vertical="top" wrapText="1"/>
    </xf>
    <xf numFmtId="49" fontId="10" fillId="0" borderId="30" xfId="0" applyNumberFormat="1" applyFont="1" applyBorder="1" applyAlignment="1" applyProtection="1">
      <alignment vertical="top" wrapText="1"/>
    </xf>
    <xf numFmtId="49" fontId="10" fillId="0" borderId="29" xfId="0" applyNumberFormat="1" applyFont="1" applyBorder="1" applyProtection="1">
      <alignment vertical="top"/>
    </xf>
    <xf numFmtId="0" fontId="0" fillId="0" borderId="14" xfId="51" applyFont="1" applyFill="1" applyBorder="1" applyAlignment="1" applyProtection="1">
      <alignment vertical="center" wrapText="1"/>
    </xf>
    <xf numFmtId="49" fontId="10" fillId="0" borderId="29" xfId="0" applyNumberFormat="1" applyFont="1" applyBorder="1" applyAlignment="1" applyProtection="1">
      <alignment vertical="top"/>
    </xf>
    <xf numFmtId="0" fontId="6" fillId="0" borderId="0" xfId="39"/>
    <xf numFmtId="49" fontId="77" fillId="0" borderId="0" xfId="0" applyFont="1">
      <alignment vertical="top"/>
    </xf>
    <xf numFmtId="0" fontId="77"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10" fillId="0" borderId="5" xfId="54" applyFont="1" applyFill="1" applyBorder="1" applyAlignment="1" applyProtection="1">
      <alignment horizontal="center" vertical="center" wrapText="1"/>
    </xf>
    <xf numFmtId="0" fontId="15" fillId="0" borderId="0" xfId="52" applyFont="1" applyFill="1" applyAlignment="1" applyProtection="1">
      <alignment horizontal="left" vertical="center" wrapText="1"/>
    </xf>
    <xf numFmtId="0" fontId="0" fillId="0" borderId="0" xfId="0" applyNumberFormat="1" applyFill="1" applyBorder="1" applyAlignment="1">
      <alignment vertical="center"/>
    </xf>
    <xf numFmtId="49" fontId="10" fillId="0" borderId="0" xfId="41" applyProtection="1">
      <alignment vertical="top"/>
    </xf>
    <xf numFmtId="49" fontId="10" fillId="0" borderId="0" xfId="35" applyProtection="1">
      <alignment vertical="top"/>
    </xf>
    <xf numFmtId="49" fontId="10" fillId="0" borderId="5" xfId="49" applyNumberFormat="1" applyFont="1" applyFill="1" applyBorder="1" applyAlignment="1" applyProtection="1">
      <alignment horizontal="left" vertical="center" wrapText="1"/>
    </xf>
    <xf numFmtId="0" fontId="10" fillId="7" borderId="16" xfId="49" applyFont="1" applyFill="1" applyBorder="1" applyAlignment="1" applyProtection="1">
      <alignment horizontal="center" vertical="center"/>
    </xf>
    <xf numFmtId="49" fontId="44" fillId="13" borderId="17" xfId="0" applyFont="1" applyFill="1" applyBorder="1" applyAlignment="1" applyProtection="1">
      <alignment horizontal="left" vertical="center" indent="2"/>
    </xf>
    <xf numFmtId="0" fontId="10" fillId="0" borderId="5" xfId="54" applyNumberFormat="1" applyFont="1" applyFill="1" applyBorder="1" applyAlignment="1" applyProtection="1">
      <alignment vertical="center" wrapText="1"/>
    </xf>
    <xf numFmtId="0" fontId="10" fillId="0" borderId="0" xfId="52" applyNumberFormat="1" applyFont="1" applyFill="1" applyAlignment="1" applyProtection="1">
      <alignment horizontal="left" vertical="center" wrapText="1"/>
    </xf>
    <xf numFmtId="0" fontId="10" fillId="0" borderId="0" xfId="52" applyFont="1" applyFill="1" applyAlignment="1" applyProtection="1">
      <alignment horizontal="left" vertical="center" wrapText="1"/>
    </xf>
    <xf numFmtId="14" fontId="10" fillId="7" borderId="0" xfId="52" applyNumberFormat="1" applyFont="1" applyFill="1" applyBorder="1" applyAlignment="1" applyProtection="1">
      <alignment horizontal="left" vertical="center" wrapText="1"/>
    </xf>
    <xf numFmtId="14" fontId="10" fillId="0" borderId="0" xfId="52" applyNumberFormat="1" applyFont="1" applyFill="1" applyAlignment="1" applyProtection="1">
      <alignment horizontal="left" vertical="center" wrapText="1"/>
    </xf>
    <xf numFmtId="0" fontId="10" fillId="0" borderId="0" xfId="52" applyFont="1" applyFill="1" applyBorder="1" applyAlignment="1" applyProtection="1">
      <alignment horizontal="left" vertical="center" wrapText="1"/>
    </xf>
    <xf numFmtId="0" fontId="79" fillId="0" borderId="0" xfId="54" applyFont="1" applyFill="1" applyAlignment="1" applyProtection="1">
      <alignment vertical="center" wrapText="1"/>
    </xf>
    <xf numFmtId="49" fontId="44" fillId="13" borderId="15" xfId="41" applyFont="1" applyFill="1" applyBorder="1" applyAlignment="1" applyProtection="1">
      <alignment horizontal="left" vertical="center" indent="1"/>
    </xf>
    <xf numFmtId="49" fontId="79" fillId="0" borderId="0" xfId="0" applyFont="1">
      <alignment vertical="top"/>
    </xf>
    <xf numFmtId="49" fontId="0" fillId="0" borderId="0" xfId="0" applyNumberFormat="1" applyAlignment="1">
      <alignment vertical="center"/>
    </xf>
    <xf numFmtId="49" fontId="0" fillId="0" borderId="0" xfId="0" applyNumberFormat="1">
      <alignment vertical="top"/>
    </xf>
    <xf numFmtId="0" fontId="12" fillId="10" borderId="0" xfId="54" applyFont="1" applyFill="1" applyAlignment="1" applyProtection="1">
      <alignment vertical="center" wrapText="1"/>
    </xf>
    <xf numFmtId="0" fontId="10" fillId="0" borderId="0" xfId="51" applyFont="1" applyFill="1" applyBorder="1" applyAlignment="1" applyProtection="1">
      <alignment vertical="center" wrapText="1"/>
    </xf>
    <xf numFmtId="49" fontId="10" fillId="0" borderId="5" xfId="0" applyNumberFormat="1" applyFont="1" applyFill="1" applyBorder="1" applyAlignment="1" applyProtection="1">
      <alignment vertical="center" wrapText="1"/>
    </xf>
    <xf numFmtId="0" fontId="79" fillId="0" borderId="0" xfId="0" applyNumberFormat="1" applyFont="1" applyAlignment="1">
      <alignment vertical="center"/>
    </xf>
    <xf numFmtId="0" fontId="81" fillId="0" borderId="0" xfId="0" applyNumberFormat="1" applyFont="1" applyAlignment="1">
      <alignment vertical="center"/>
    </xf>
    <xf numFmtId="0" fontId="79" fillId="0" borderId="0" xfId="54" applyFont="1" applyFill="1" applyAlignment="1" applyProtection="1">
      <alignment vertical="center"/>
    </xf>
    <xf numFmtId="49" fontId="79" fillId="0" borderId="0" xfId="0" applyFont="1" applyAlignment="1">
      <alignment vertical="top"/>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0" fontId="79" fillId="0" borderId="0" xfId="0" applyNumberFormat="1" applyFont="1" applyFill="1" applyAlignment="1" applyProtection="1">
      <alignment vertical="center"/>
    </xf>
    <xf numFmtId="49" fontId="79" fillId="10" borderId="0" xfId="0" applyFont="1" applyFill="1" applyProtection="1">
      <alignment vertical="top"/>
    </xf>
    <xf numFmtId="0" fontId="0" fillId="0" borderId="0" xfId="0" applyNumberFormat="1" applyAlignment="1">
      <alignment vertical="top" wrapText="1"/>
    </xf>
    <xf numFmtId="0" fontId="10" fillId="0" borderId="0" xfId="0" applyNumberFormat="1" applyFont="1" applyProtection="1">
      <alignment vertical="top"/>
    </xf>
    <xf numFmtId="49" fontId="10" fillId="0" borderId="5" xfId="0" applyNumberFormat="1" applyFont="1" applyFill="1" applyBorder="1" applyProtection="1">
      <alignment vertical="top"/>
    </xf>
    <xf numFmtId="49" fontId="10" fillId="0" borderId="5" xfId="33" applyNumberFormat="1" applyFont="1" applyFill="1" applyBorder="1" applyAlignment="1" applyProtection="1">
      <alignment horizontal="center" vertical="center" wrapText="1"/>
    </xf>
    <xf numFmtId="0" fontId="22" fillId="0" borderId="22" xfId="36" applyFont="1" applyBorder="1" applyAlignment="1" applyProtection="1">
      <alignment horizontal="justify" vertical="top" wrapText="1"/>
    </xf>
    <xf numFmtId="49" fontId="0" fillId="0" borderId="5" xfId="0" applyFill="1" applyBorder="1" applyAlignment="1">
      <alignment vertical="top" wrapText="1"/>
    </xf>
    <xf numFmtId="0" fontId="0" fillId="0" borderId="5" xfId="36" applyFont="1" applyFill="1" applyBorder="1" applyAlignment="1" applyProtection="1">
      <alignment horizontal="justify" vertical="top" wrapText="1"/>
    </xf>
    <xf numFmtId="4" fontId="10" fillId="0" borderId="0" xfId="54" applyNumberFormat="1" applyFont="1" applyFill="1" applyBorder="1" applyAlignment="1" applyProtection="1">
      <alignment vertical="center" wrapText="1"/>
    </xf>
    <xf numFmtId="49" fontId="10" fillId="0" borderId="0" xfId="54" applyNumberFormat="1" applyFont="1" applyFill="1" applyBorder="1" applyAlignment="1" applyProtection="1">
      <alignment vertical="center" wrapText="1"/>
    </xf>
    <xf numFmtId="49" fontId="79" fillId="0" borderId="0" xfId="0" applyFont="1" applyFill="1" applyProtection="1">
      <alignment vertical="top"/>
    </xf>
    <xf numFmtId="0" fontId="75" fillId="0" borderId="0" xfId="37"/>
    <xf numFmtId="0" fontId="0" fillId="0" borderId="0" xfId="0" applyNumberFormat="1" applyAlignment="1"/>
    <xf numFmtId="0" fontId="37" fillId="0" borderId="0" xfId="54" applyFont="1" applyFill="1" applyBorder="1" applyAlignment="1" applyProtection="1">
      <alignment horizontal="center" vertical="center" wrapText="1"/>
    </xf>
    <xf numFmtId="49" fontId="0" fillId="0" borderId="0" xfId="0" applyBorder="1" applyAlignment="1">
      <alignment vertical="top"/>
    </xf>
    <xf numFmtId="0" fontId="37" fillId="0" borderId="0" xfId="54" applyFont="1" applyFill="1" applyAlignment="1" applyProtection="1">
      <alignment horizontal="center" vertical="center" wrapText="1"/>
    </xf>
    <xf numFmtId="0" fontId="10" fillId="0" borderId="0" xfId="54" applyFont="1" applyFill="1" applyBorder="1" applyAlignment="1" applyProtection="1">
      <alignment horizontal="right" vertical="center" wrapText="1"/>
    </xf>
    <xf numFmtId="4" fontId="10" fillId="0" borderId="0" xfId="34" applyFont="1" applyFill="1" applyBorder="1" applyAlignment="1" applyProtection="1">
      <alignment horizontal="right" vertical="center" wrapText="1"/>
    </xf>
    <xf numFmtId="0" fontId="10" fillId="0" borderId="0" xfId="51" applyFont="1" applyFill="1" applyBorder="1" applyAlignment="1" applyProtection="1">
      <alignment horizontal="left" vertical="center" wrapText="1" indent="1"/>
    </xf>
    <xf numFmtId="49" fontId="10" fillId="0" borderId="0" xfId="41" applyFill="1" applyProtection="1">
      <alignment vertical="top"/>
    </xf>
    <xf numFmtId="4" fontId="0" fillId="0" borderId="0" xfId="34" applyFont="1" applyFill="1" applyBorder="1" applyAlignment="1" applyProtection="1">
      <alignment horizontal="center" vertical="center" wrapText="1"/>
    </xf>
    <xf numFmtId="4" fontId="10" fillId="0" borderId="0" xfId="34" applyFont="1" applyFill="1" applyBorder="1" applyAlignment="1" applyProtection="1">
      <alignment horizontal="center" vertical="center" wrapText="1"/>
    </xf>
    <xf numFmtId="0" fontId="77" fillId="0" borderId="0" xfId="54" applyNumberFormat="1" applyFont="1" applyFill="1" applyAlignment="1" applyProtection="1">
      <alignment vertical="center"/>
    </xf>
    <xf numFmtId="171" fontId="10" fillId="0" borderId="5" xfId="54" applyNumberFormat="1" applyFont="1" applyFill="1" applyBorder="1" applyAlignment="1" applyProtection="1">
      <alignment horizontal="center" vertical="center" wrapText="1"/>
    </xf>
    <xf numFmtId="171" fontId="10" fillId="0" borderId="5" xfId="33" applyNumberFormat="1" applyFont="1" applyFill="1" applyBorder="1" applyAlignment="1" applyProtection="1">
      <alignment horizontal="center" vertical="center" wrapText="1"/>
    </xf>
    <xf numFmtId="0" fontId="77" fillId="13" borderId="19" xfId="54" applyFont="1" applyFill="1" applyBorder="1" applyAlignment="1" applyProtection="1">
      <alignment horizontal="center" vertical="center" wrapText="1"/>
    </xf>
    <xf numFmtId="0" fontId="77" fillId="13" borderId="23" xfId="54" applyFont="1" applyFill="1" applyBorder="1" applyAlignment="1" applyProtection="1">
      <alignment horizontal="center" vertical="center" wrapText="1"/>
    </xf>
    <xf numFmtId="49" fontId="77" fillId="13" borderId="23" xfId="54" applyNumberFormat="1" applyFont="1" applyFill="1" applyBorder="1" applyAlignment="1" applyProtection="1">
      <alignment horizontal="left" vertical="center" wrapText="1"/>
    </xf>
    <xf numFmtId="49" fontId="41" fillId="13" borderId="15" xfId="42" applyNumberFormat="1" applyFill="1" applyBorder="1" applyAlignment="1" applyProtection="1">
      <alignment horizontal="left" vertical="center"/>
    </xf>
    <xf numFmtId="49" fontId="77" fillId="13" borderId="21" xfId="54" applyNumberFormat="1" applyFont="1" applyFill="1" applyBorder="1" applyAlignment="1" applyProtection="1">
      <alignment horizontal="left" vertical="center" wrapText="1"/>
    </xf>
    <xf numFmtId="49" fontId="10" fillId="8" borderId="5" xfId="54" applyNumberFormat="1" applyFont="1" applyFill="1" applyBorder="1" applyAlignment="1" applyProtection="1">
      <alignment horizontal="center" vertical="center" wrapText="1"/>
    </xf>
    <xf numFmtId="0" fontId="82" fillId="0" borderId="0" xfId="54" applyFont="1" applyFill="1" applyAlignment="1" applyProtection="1">
      <alignment vertical="center" wrapText="1"/>
    </xf>
    <xf numFmtId="0" fontId="33" fillId="0" borderId="0" xfId="54" applyFont="1" applyFill="1" applyBorder="1" applyAlignment="1" applyProtection="1">
      <alignment horizontal="center" vertical="center" wrapText="1"/>
    </xf>
    <xf numFmtId="49" fontId="12" fillId="13" borderId="13" xfId="41" applyFont="1" applyFill="1" applyBorder="1" applyAlignment="1" applyProtection="1">
      <alignment horizontal="right" vertical="center" wrapText="1"/>
    </xf>
    <xf numFmtId="49" fontId="12" fillId="13" borderId="15" xfId="41" applyFont="1" applyFill="1" applyBorder="1" applyAlignment="1" applyProtection="1">
      <alignment horizontal="right" vertical="center" wrapText="1"/>
    </xf>
    <xf numFmtId="49" fontId="10" fillId="13" borderId="15" xfId="41" applyFont="1" applyFill="1" applyBorder="1" applyAlignment="1" applyProtection="1">
      <alignment horizontal="right" vertical="center" wrapText="1"/>
    </xf>
    <xf numFmtId="49" fontId="10" fillId="13" borderId="14" xfId="41" applyFont="1" applyFill="1" applyBorder="1" applyAlignment="1" applyProtection="1">
      <alignment horizontal="right" vertical="center" wrapText="1"/>
    </xf>
    <xf numFmtId="0" fontId="10" fillId="0" borderId="31" xfId="54" applyFont="1" applyFill="1" applyBorder="1" applyAlignment="1" applyProtection="1">
      <alignment vertical="center" wrapText="1"/>
    </xf>
    <xf numFmtId="0" fontId="54" fillId="0" borderId="0" xfId="54" applyFont="1" applyFill="1" applyAlignment="1" applyProtection="1">
      <alignment vertical="center" wrapText="1"/>
    </xf>
    <xf numFmtId="0" fontId="13" fillId="0" borderId="0" xfId="54" applyFont="1" applyFill="1" applyAlignment="1" applyProtection="1">
      <alignment vertical="center" wrapText="1"/>
    </xf>
    <xf numFmtId="0" fontId="55" fillId="0" borderId="0" xfId="54" applyFont="1" applyFill="1" applyAlignment="1" applyProtection="1">
      <alignment horizontal="center" vertical="center" wrapText="1"/>
    </xf>
    <xf numFmtId="0" fontId="83" fillId="0" borderId="0" xfId="38" applyFont="1" applyFill="1" applyProtection="1"/>
    <xf numFmtId="49" fontId="38" fillId="7" borderId="0" xfId="44">
      <alignment vertical="top"/>
    </xf>
    <xf numFmtId="49" fontId="57" fillId="10" borderId="0" xfId="0" applyFont="1" applyFill="1" applyProtection="1">
      <alignment vertical="top"/>
    </xf>
    <xf numFmtId="49" fontId="0" fillId="0" borderId="0" xfId="0" applyFill="1" applyProtection="1">
      <alignment vertical="top"/>
    </xf>
    <xf numFmtId="49" fontId="57" fillId="0" borderId="0" xfId="0" applyFont="1" applyFill="1" applyProtection="1">
      <alignment vertical="top"/>
    </xf>
    <xf numFmtId="0" fontId="77" fillId="0" borderId="0" xfId="54" applyFont="1" applyFill="1" applyAlignment="1" applyProtection="1">
      <alignment vertical="center"/>
    </xf>
    <xf numFmtId="49" fontId="77" fillId="0" borderId="0" xfId="0" applyFont="1" applyFill="1" applyProtection="1">
      <alignment vertical="top"/>
    </xf>
    <xf numFmtId="49" fontId="0" fillId="0" borderId="0" xfId="0" applyFont="1" applyFill="1" applyProtection="1">
      <alignment vertical="top"/>
    </xf>
    <xf numFmtId="49" fontId="0" fillId="13" borderId="14" xfId="0" applyFont="1" applyFill="1" applyBorder="1" applyAlignment="1" applyProtection="1">
      <alignment horizontal="right" vertical="center" wrapText="1"/>
    </xf>
    <xf numFmtId="49" fontId="0" fillId="13" borderId="15" xfId="0" applyFont="1" applyFill="1" applyBorder="1" applyAlignment="1" applyProtection="1">
      <alignment horizontal="right" vertical="center" wrapText="1"/>
    </xf>
    <xf numFmtId="49" fontId="77" fillId="0" borderId="0" xfId="0" applyFont="1" applyFill="1" applyAlignment="1" applyProtection="1">
      <alignment vertical="top"/>
    </xf>
    <xf numFmtId="49" fontId="77" fillId="10" borderId="0" xfId="0" applyFont="1" applyFill="1" applyAlignment="1" applyProtection="1">
      <alignment vertical="top"/>
    </xf>
    <xf numFmtId="49" fontId="10" fillId="0" borderId="0" xfId="0" applyNumberFormat="1" applyFont="1" applyFill="1" applyProtection="1">
      <alignment vertical="top"/>
    </xf>
    <xf numFmtId="49" fontId="0" fillId="2" borderId="32" xfId="0" applyFill="1" applyBorder="1" applyAlignment="1" applyProtection="1">
      <alignment horizontal="left" vertical="center" wrapText="1"/>
      <protection locked="0"/>
    </xf>
    <xf numFmtId="49" fontId="0" fillId="0" borderId="5" xfId="0" applyFill="1" applyBorder="1" applyAlignment="1" applyProtection="1">
      <alignment horizontal="center" vertical="center" wrapText="1"/>
    </xf>
    <xf numFmtId="49" fontId="0" fillId="0" borderId="32" xfId="0" applyFill="1" applyBorder="1" applyAlignment="1" applyProtection="1">
      <alignment horizontal="right" vertical="center" wrapText="1"/>
    </xf>
    <xf numFmtId="0" fontId="0" fillId="0" borderId="32" xfId="0" applyNumberFormat="1" applyFill="1" applyBorder="1" applyAlignment="1" applyProtection="1">
      <alignment horizontal="center" vertical="center" wrapText="1"/>
    </xf>
    <xf numFmtId="49" fontId="0" fillId="0" borderId="32" xfId="0" applyNumberFormat="1" applyFill="1" applyBorder="1" applyAlignment="1" applyProtection="1">
      <alignment horizontal="center" vertical="center" wrapText="1"/>
    </xf>
    <xf numFmtId="49" fontId="0" fillId="0" borderId="0" xfId="0" applyFill="1" applyBorder="1" applyAlignment="1" applyProtection="1">
      <alignment horizontal="left" vertical="center" wrapText="1"/>
    </xf>
    <xf numFmtId="0" fontId="0" fillId="0" borderId="0" xfId="0" applyNumberFormat="1" applyFill="1" applyBorder="1" applyAlignment="1" applyProtection="1">
      <alignment horizontal="center" vertical="center" wrapText="1"/>
    </xf>
    <xf numFmtId="0" fontId="23" fillId="0" borderId="33" xfId="54" applyFont="1" applyFill="1" applyBorder="1" applyAlignment="1" applyProtection="1">
      <alignment horizontal="center" vertical="center" wrapText="1"/>
    </xf>
    <xf numFmtId="0" fontId="0" fillId="0" borderId="5" xfId="0" applyNumberFormat="1" applyFill="1" applyBorder="1" applyAlignment="1" applyProtection="1">
      <alignment horizontal="right" vertical="center" wrapText="1"/>
    </xf>
    <xf numFmtId="0" fontId="0" fillId="0" borderId="33" xfId="0" applyNumberFormat="1" applyFill="1" applyBorder="1" applyAlignment="1" applyProtection="1">
      <alignment horizontal="center" vertical="center" wrapText="1"/>
    </xf>
    <xf numFmtId="49" fontId="0" fillId="0" borderId="0" xfId="0" applyFill="1" applyBorder="1" applyProtection="1">
      <alignment vertical="top"/>
    </xf>
    <xf numFmtId="0" fontId="12" fillId="0" borderId="6" xfId="36" applyFont="1" applyBorder="1" applyAlignment="1" applyProtection="1">
      <alignment horizontal="justify" vertical="center" wrapText="1"/>
    </xf>
    <xf numFmtId="0" fontId="58" fillId="0" borderId="0" xfId="52" applyFont="1" applyFill="1" applyAlignment="1" applyProtection="1">
      <alignment vertical="top" wrapText="1"/>
    </xf>
    <xf numFmtId="0" fontId="10" fillId="0" borderId="6" xfId="36" applyFont="1" applyBorder="1" applyAlignment="1" applyProtection="1">
      <alignment horizontal="justify" vertical="center" wrapText="1"/>
    </xf>
    <xf numFmtId="49" fontId="10" fillId="0" borderId="0" xfId="35" applyNumberFormat="1" applyFont="1">
      <alignment vertical="top"/>
    </xf>
    <xf numFmtId="0" fontId="10" fillId="7" borderId="0" xfId="54" applyFont="1" applyFill="1" applyBorder="1" applyAlignment="1" applyProtection="1">
      <alignment horizontal="right" vertical="center"/>
    </xf>
    <xf numFmtId="0" fontId="0" fillId="0" borderId="5" xfId="54" applyFont="1" applyFill="1" applyBorder="1" applyAlignment="1" applyProtection="1">
      <alignment horizontal="left" vertical="center" wrapText="1" indent="1"/>
    </xf>
    <xf numFmtId="49" fontId="16" fillId="9" borderId="5" xfId="30" applyNumberFormat="1" applyFont="1" applyFill="1" applyBorder="1" applyAlignment="1" applyProtection="1">
      <alignment horizontal="left" vertical="center" wrapText="1"/>
      <protection locked="0"/>
    </xf>
    <xf numFmtId="0" fontId="0" fillId="9" borderId="5" xfId="30" applyNumberFormat="1" applyFont="1" applyFill="1" applyBorder="1" applyAlignment="1" applyProtection="1">
      <alignment horizontal="left" vertical="center" wrapText="1" indent="2"/>
      <protection locked="0"/>
    </xf>
    <xf numFmtId="49" fontId="79" fillId="0" borderId="0" xfId="35" applyFont="1" applyAlignment="1">
      <alignment vertical="top"/>
    </xf>
    <xf numFmtId="49" fontId="10" fillId="0" borderId="0" xfId="35" applyFont="1" applyProtection="1">
      <alignment vertical="top"/>
    </xf>
    <xf numFmtId="49" fontId="0" fillId="9" borderId="5" xfId="30" applyNumberFormat="1" applyFont="1" applyFill="1" applyBorder="1" applyAlignment="1" applyProtection="1">
      <alignment horizontal="left" vertical="center" wrapText="1" indent="2"/>
      <protection locked="0"/>
    </xf>
    <xf numFmtId="49" fontId="10"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vertical="center" wrapText="1"/>
    </xf>
    <xf numFmtId="0" fontId="0" fillId="0" borderId="5" xfId="54" applyFont="1" applyFill="1" applyBorder="1" applyAlignment="1" applyProtection="1">
      <alignment horizontal="center" vertical="center" wrapText="1"/>
    </xf>
    <xf numFmtId="0" fontId="0" fillId="9" borderId="5" xfId="30" applyNumberFormat="1" applyFont="1" applyFill="1" applyBorder="1" applyAlignment="1" applyProtection="1">
      <alignment horizontal="left" vertical="center" wrapText="1" indent="1"/>
      <protection locked="0"/>
    </xf>
    <xf numFmtId="49" fontId="44" fillId="13" borderId="15" xfId="35" applyFont="1" applyFill="1" applyBorder="1" applyAlignment="1" applyProtection="1">
      <alignment horizontal="left" vertical="center" indent="3"/>
    </xf>
    <xf numFmtId="49" fontId="47" fillId="13" borderId="14" xfId="35" applyFont="1" applyFill="1" applyBorder="1" applyAlignment="1" applyProtection="1">
      <alignment horizontal="center" vertical="top"/>
    </xf>
    <xf numFmtId="0" fontId="58" fillId="0" borderId="0" xfId="54" applyFont="1" applyFill="1" applyAlignment="1" applyProtection="1">
      <alignment horizontal="right" vertical="top" wrapText="1"/>
    </xf>
    <xf numFmtId="49" fontId="44" fillId="13" borderId="15" xfId="35" applyFont="1" applyFill="1" applyBorder="1" applyAlignment="1" applyProtection="1">
      <alignment horizontal="left" vertical="center" indent="1"/>
    </xf>
    <xf numFmtId="49" fontId="44" fillId="13" borderId="15" xfId="35" applyFont="1" applyFill="1" applyBorder="1" applyAlignment="1" applyProtection="1">
      <alignment horizontal="left" vertical="center" indent="2"/>
    </xf>
    <xf numFmtId="0" fontId="0" fillId="0" borderId="5" xfId="30" applyNumberFormat="1" applyFont="1" applyFill="1" applyBorder="1" applyAlignment="1" applyProtection="1">
      <alignment horizontal="left" vertical="center" wrapText="1" indent="1"/>
    </xf>
    <xf numFmtId="0" fontId="0" fillId="0" borderId="5" xfId="30" applyNumberFormat="1" applyFont="1" applyFill="1" applyBorder="1" applyAlignment="1" applyProtection="1">
      <alignment horizontal="left" vertical="center" wrapText="1" indent="2"/>
    </xf>
    <xf numFmtId="0" fontId="0" fillId="0" borderId="0" xfId="30" applyNumberFormat="1" applyFont="1" applyFill="1" applyBorder="1" applyAlignment="1" applyProtection="1">
      <alignment horizontal="left" vertical="center" wrapText="1" indent="2"/>
    </xf>
    <xf numFmtId="0" fontId="0" fillId="0" borderId="0" xfId="54" applyFont="1" applyFill="1" applyBorder="1" applyAlignment="1" applyProtection="1">
      <alignment horizontal="center" vertical="center" wrapText="1"/>
    </xf>
    <xf numFmtId="49" fontId="10" fillId="11" borderId="5" xfId="53" applyNumberFormat="1" applyFont="1" applyFill="1" applyBorder="1" applyAlignment="1" applyProtection="1">
      <alignment horizontal="left" vertical="center" wrapText="1"/>
    </xf>
    <xf numFmtId="0" fontId="10" fillId="0" borderId="5" xfId="54" applyFont="1" applyFill="1" applyBorder="1" applyAlignment="1" applyProtection="1">
      <alignment vertical="top" wrapText="1"/>
    </xf>
    <xf numFmtId="49" fontId="10" fillId="2" borderId="5" xfId="53" applyNumberFormat="1" applyFont="1" applyFill="1" applyBorder="1" applyAlignment="1" applyProtection="1">
      <alignment horizontal="left" vertical="center" wrapText="1"/>
      <protection locked="0"/>
    </xf>
    <xf numFmtId="0" fontId="84" fillId="0" borderId="0" xfId="52" applyFont="1" applyAlignment="1" applyProtection="1">
      <alignment vertical="center" wrapText="1"/>
    </xf>
    <xf numFmtId="0" fontId="37" fillId="0" borderId="0" xfId="0" applyNumberFormat="1" applyFont="1" applyBorder="1" applyAlignment="1">
      <alignment horizontal="center" vertical="center" wrapText="1"/>
    </xf>
    <xf numFmtId="49" fontId="0" fillId="0" borderId="16" xfId="0" applyFill="1" applyBorder="1">
      <alignment vertical="top"/>
    </xf>
    <xf numFmtId="0" fontId="79" fillId="0" borderId="0" xfId="0" applyNumberFormat="1" applyFont="1" applyBorder="1" applyAlignment="1">
      <alignment vertical="center"/>
    </xf>
    <xf numFmtId="0" fontId="48" fillId="0" borderId="0" xfId="0" applyNumberFormat="1" applyFont="1" applyBorder="1" applyAlignment="1">
      <alignment vertical="center"/>
    </xf>
    <xf numFmtId="49" fontId="74" fillId="9" borderId="5" xfId="30" applyNumberFormat="1" applyFill="1" applyBorder="1" applyAlignment="1" applyProtection="1">
      <alignment horizontal="left" vertical="center" wrapText="1"/>
      <protection locked="0"/>
    </xf>
    <xf numFmtId="49" fontId="10" fillId="0" borderId="5" xfId="41" applyBorder="1">
      <alignment vertical="top"/>
    </xf>
    <xf numFmtId="49" fontId="47" fillId="13" borderId="14" xfId="41" applyFont="1" applyFill="1" applyBorder="1" applyAlignment="1" applyProtection="1">
      <alignment horizontal="center" vertical="top"/>
    </xf>
    <xf numFmtId="0" fontId="10" fillId="8" borderId="5" xfId="53"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5" fillId="7" borderId="0" xfId="33" applyNumberFormat="1" applyFont="1" applyFill="1" applyBorder="1" applyAlignment="1" applyProtection="1">
      <alignment horizontal="center" vertical="center" wrapText="1"/>
    </xf>
    <xf numFmtId="0" fontId="85" fillId="0" borderId="0" xfId="0" applyNumberFormat="1" applyFont="1" applyFill="1" applyBorder="1" applyAlignment="1">
      <alignment horizontal="center" vertical="center"/>
    </xf>
    <xf numFmtId="0" fontId="85" fillId="0" borderId="0" xfId="47" applyNumberFormat="1" applyFont="1" applyFill="1" applyBorder="1" applyAlignment="1" applyProtection="1">
      <alignment horizontal="center" vertical="center" wrapText="1"/>
    </xf>
    <xf numFmtId="0" fontId="85" fillId="0" borderId="0" xfId="53" applyNumberFormat="1" applyFont="1" applyFill="1" applyBorder="1" applyAlignment="1" applyProtection="1">
      <alignment horizontal="center" vertical="center" wrapText="1"/>
    </xf>
    <xf numFmtId="0" fontId="10" fillId="0" borderId="5" xfId="47" applyFont="1" applyFill="1" applyBorder="1" applyAlignment="1" applyProtection="1">
      <alignment horizontal="left" vertical="center" wrapText="1" indent="2"/>
    </xf>
    <xf numFmtId="49" fontId="10"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9" fillId="0" borderId="0" xfId="0" applyNumberFormat="1" applyFont="1" applyFill="1" applyBorder="1" applyAlignment="1" applyProtection="1">
      <alignment vertical="center"/>
    </xf>
    <xf numFmtId="0" fontId="0" fillId="8" borderId="5" xfId="52" applyNumberFormat="1" applyFont="1" applyFill="1" applyBorder="1" applyAlignment="1" applyProtection="1">
      <alignment horizontal="left" vertical="center" wrapText="1" indent="1"/>
    </xf>
    <xf numFmtId="49" fontId="10"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indent="1"/>
      <protection locked="0"/>
    </xf>
    <xf numFmtId="49" fontId="0" fillId="0" borderId="5" xfId="53" applyNumberFormat="1" applyFont="1" applyFill="1" applyBorder="1" applyAlignment="1" applyProtection="1">
      <alignment horizontal="left" vertical="center" wrapText="1" indent="1"/>
    </xf>
    <xf numFmtId="49" fontId="10" fillId="8" borderId="5" xfId="52" applyNumberFormat="1" applyFont="1" applyFill="1" applyBorder="1" applyAlignment="1" applyProtection="1">
      <alignment horizontal="left" vertical="center" wrapText="1" indent="1"/>
    </xf>
    <xf numFmtId="49" fontId="10" fillId="0" borderId="5" xfId="52" applyNumberFormat="1" applyFont="1" applyFill="1" applyBorder="1" applyAlignment="1" applyProtection="1">
      <alignment horizontal="left" vertical="center" wrapText="1" indent="1"/>
    </xf>
    <xf numFmtId="0" fontId="86" fillId="0" borderId="0" xfId="0" applyNumberFormat="1" applyFont="1" applyFill="1" applyBorder="1" applyAlignment="1">
      <alignment vertical="center"/>
    </xf>
    <xf numFmtId="0" fontId="10" fillId="0" borderId="5" xfId="54" applyNumberFormat="1" applyFont="1" applyFill="1" applyBorder="1" applyAlignment="1" applyProtection="1">
      <alignment horizontal="center" vertical="center" wrapText="1"/>
    </xf>
    <xf numFmtId="0" fontId="22" fillId="0" borderId="0" xfId="55" applyFont="1" applyBorder="1" applyAlignment="1">
      <alignment vertical="center" wrapText="1"/>
    </xf>
    <xf numFmtId="0" fontId="10" fillId="0" borderId="5" xfId="47" applyNumberFormat="1" applyFont="1" applyFill="1" applyBorder="1" applyAlignment="1" applyProtection="1">
      <alignment horizontal="center" vertical="center" wrapText="1"/>
    </xf>
    <xf numFmtId="49" fontId="10" fillId="13" borderId="13" xfId="54" applyNumberFormat="1" applyFont="1" applyFill="1" applyBorder="1" applyAlignment="1" applyProtection="1">
      <alignment horizontal="center" vertical="center" wrapText="1"/>
    </xf>
    <xf numFmtId="0" fontId="10" fillId="13" borderId="15" xfId="53" applyNumberFormat="1" applyFont="1" applyFill="1" applyBorder="1" applyAlignment="1" applyProtection="1">
      <alignment horizontal="left" vertical="center" wrapText="1"/>
    </xf>
    <xf numFmtId="49" fontId="10" fillId="13" borderId="14" xfId="54" applyNumberFormat="1" applyFont="1" applyFill="1" applyBorder="1" applyAlignment="1" applyProtection="1">
      <alignment vertical="center" wrapText="1"/>
    </xf>
    <xf numFmtId="0" fontId="10" fillId="0" borderId="5" xfId="47" applyFont="1" applyFill="1" applyBorder="1" applyAlignment="1" applyProtection="1">
      <alignment horizontal="left" vertical="center" wrapText="1" indent="3"/>
    </xf>
    <xf numFmtId="0" fontId="79" fillId="0" borderId="0" xfId="0" applyNumberFormat="1" applyFont="1" applyFill="1" applyBorder="1" applyAlignment="1">
      <alignment horizontal="center" vertical="center"/>
    </xf>
    <xf numFmtId="0" fontId="10" fillId="13" borderId="14" xfId="53" applyNumberFormat="1" applyFont="1" applyFill="1" applyBorder="1" applyAlignment="1" applyProtection="1">
      <alignment horizontal="left" vertical="center" wrapText="1"/>
    </xf>
    <xf numFmtId="0" fontId="79" fillId="0" borderId="0" xfId="0" applyNumberFormat="1" applyFont="1" applyFill="1" applyBorder="1" applyAlignment="1">
      <alignment horizontal="center" vertical="center"/>
    </xf>
    <xf numFmtId="49" fontId="10" fillId="0" borderId="23" xfId="54" applyNumberFormat="1" applyFont="1" applyFill="1" applyBorder="1" applyAlignment="1" applyProtection="1">
      <alignment horizontal="center" vertical="center" wrapText="1"/>
    </xf>
    <xf numFmtId="0" fontId="10" fillId="0" borderId="23" xfId="47" applyFont="1" applyFill="1" applyBorder="1" applyAlignment="1" applyProtection="1">
      <alignment horizontal="left" vertical="center" wrapText="1" indent="2"/>
    </xf>
    <xf numFmtId="0" fontId="10" fillId="0" borderId="23" xfId="53" applyNumberFormat="1" applyFont="1" applyFill="1" applyBorder="1" applyAlignment="1" applyProtection="1">
      <alignment horizontal="left" vertical="center" wrapText="1"/>
    </xf>
    <xf numFmtId="49" fontId="10" fillId="0" borderId="23" xfId="54" applyNumberFormat="1" applyFont="1" applyFill="1" applyBorder="1" applyAlignment="1" applyProtection="1">
      <alignment vertical="center" wrapText="1"/>
    </xf>
    <xf numFmtId="49" fontId="10" fillId="11" borderId="5" xfId="53" applyNumberFormat="1" applyFont="1" applyFill="1" applyBorder="1" applyAlignment="1" applyProtection="1">
      <alignment horizontal="left" vertical="center" wrapText="1" indent="1"/>
    </xf>
    <xf numFmtId="0" fontId="0" fillId="0" borderId="5" xfId="0" applyNumberFormat="1" applyBorder="1" applyAlignment="1">
      <alignment horizontal="center" vertical="center"/>
    </xf>
    <xf numFmtId="0" fontId="79" fillId="0" borderId="0" xfId="54" applyFont="1" applyFill="1" applyAlignment="1" applyProtection="1">
      <alignment horizontal="center" vertical="center" wrapText="1"/>
    </xf>
    <xf numFmtId="0" fontId="0" fillId="0" borderId="5" xfId="54" applyFont="1" applyFill="1" applyBorder="1" applyAlignment="1" applyProtection="1">
      <alignment horizontal="left" vertical="center" wrapText="1"/>
    </xf>
    <xf numFmtId="14" fontId="53" fillId="0" borderId="5" xfId="53" applyNumberFormat="1" applyFont="1" applyFill="1" applyBorder="1" applyAlignment="1" applyProtection="1">
      <alignment horizontal="center" vertical="center" wrapText="1"/>
    </xf>
    <xf numFmtId="49" fontId="38" fillId="7" borderId="0" xfId="44" applyAlignment="1">
      <alignment vertical="top" wrapText="1"/>
    </xf>
    <xf numFmtId="49" fontId="33" fillId="0" borderId="15" xfId="33" applyNumberFormat="1" applyFont="1" applyFill="1" applyBorder="1" applyAlignment="1" applyProtection="1">
      <alignment horizontal="center" vertical="center" wrapText="1"/>
    </xf>
    <xf numFmtId="0" fontId="87" fillId="0" borderId="0" xfId="54" applyFont="1" applyFill="1" applyAlignment="1" applyProtection="1">
      <alignment vertical="center"/>
    </xf>
    <xf numFmtId="0" fontId="88" fillId="0" borderId="0" xfId="54" applyFont="1" applyFill="1" applyAlignment="1" applyProtection="1">
      <alignment vertical="center"/>
    </xf>
    <xf numFmtId="14" fontId="10" fillId="0" borderId="5" xfId="53" applyNumberFormat="1" applyFont="1" applyFill="1" applyBorder="1" applyAlignment="1" applyProtection="1">
      <alignment horizontal="left" vertical="center" wrapText="1" indent="1"/>
    </xf>
    <xf numFmtId="49" fontId="0" fillId="0" borderId="17" xfId="0" applyFill="1" applyBorder="1" applyProtection="1">
      <alignment vertical="top"/>
    </xf>
    <xf numFmtId="0" fontId="79" fillId="0" borderId="0" xfId="54" applyNumberFormat="1" applyFont="1" applyFill="1" applyAlignment="1" applyProtection="1">
      <alignment vertical="center"/>
    </xf>
    <xf numFmtId="0" fontId="79" fillId="0" borderId="0" xfId="54" applyFont="1" applyFill="1" applyAlignment="1" applyProtection="1">
      <alignment horizontal="left" vertical="center" wrapText="1" indent="1"/>
    </xf>
    <xf numFmtId="0" fontId="77" fillId="0" borderId="0" xfId="54" applyFont="1" applyFill="1" applyAlignment="1" applyProtection="1">
      <alignment horizontal="left" vertical="center" wrapText="1" indent="1"/>
    </xf>
    <xf numFmtId="0" fontId="89" fillId="0" borderId="0" xfId="54" applyFont="1" applyFill="1" applyAlignment="1" applyProtection="1">
      <alignment horizontal="left" vertical="center" wrapText="1" indent="1"/>
    </xf>
    <xf numFmtId="0" fontId="90" fillId="0" borderId="0" xfId="54" applyFont="1" applyFill="1" applyAlignment="1" applyProtection="1">
      <alignment horizontal="left" vertical="center" indent="1"/>
    </xf>
    <xf numFmtId="0" fontId="89" fillId="0" borderId="0" xfId="54" applyFont="1" applyFill="1" applyAlignment="1" applyProtection="1">
      <alignment vertical="center" wrapText="1"/>
    </xf>
    <xf numFmtId="0" fontId="62" fillId="0" borderId="0" xfId="52" applyFont="1" applyFill="1" applyAlignment="1" applyProtection="1">
      <alignment horizontal="left" vertical="center" wrapText="1"/>
    </xf>
    <xf numFmtId="0" fontId="63" fillId="0" borderId="0" xfId="52" applyFont="1" applyFill="1" applyAlignment="1" applyProtection="1">
      <alignment horizontal="left" vertical="center" wrapText="1"/>
    </xf>
    <xf numFmtId="0" fontId="64" fillId="0" borderId="0" xfId="52" applyFont="1" applyAlignment="1" applyProtection="1">
      <alignment vertical="center" wrapText="1"/>
    </xf>
    <xf numFmtId="0" fontId="62" fillId="7" borderId="0" xfId="52" applyFont="1" applyFill="1" applyBorder="1" applyAlignment="1" applyProtection="1">
      <alignment vertical="center" wrapText="1"/>
    </xf>
    <xf numFmtId="0" fontId="65" fillId="7" borderId="0" xfId="52" applyFont="1" applyFill="1" applyBorder="1" applyAlignment="1" applyProtection="1">
      <alignment horizontal="right" vertical="center" wrapText="1" indent="1"/>
    </xf>
    <xf numFmtId="0" fontId="65" fillId="7" borderId="0" xfId="52" applyFont="1" applyFill="1" applyBorder="1" applyAlignment="1" applyProtection="1">
      <alignment horizontal="left" vertical="center" wrapText="1" indent="2"/>
    </xf>
    <xf numFmtId="0" fontId="62" fillId="0" borderId="0" xfId="52" applyFont="1" applyAlignment="1" applyProtection="1">
      <alignment vertical="center" wrapText="1"/>
    </xf>
    <xf numFmtId="0" fontId="63" fillId="0" borderId="0" xfId="52" applyFont="1" applyAlignment="1" applyProtection="1">
      <alignment horizontal="center" vertical="center" wrapText="1"/>
    </xf>
    <xf numFmtId="0" fontId="62" fillId="7" borderId="0" xfId="52" applyFont="1" applyFill="1" applyBorder="1" applyAlignment="1" applyProtection="1">
      <alignment horizontal="right" vertical="center" wrapText="1" indent="1"/>
    </xf>
    <xf numFmtId="0" fontId="66" fillId="7" borderId="0" xfId="52" applyFont="1" applyFill="1" applyBorder="1" applyAlignment="1" applyProtection="1">
      <alignment horizontal="center" vertical="center" wrapText="1"/>
    </xf>
    <xf numFmtId="0" fontId="67" fillId="7" borderId="0" xfId="52" applyFont="1" applyFill="1" applyBorder="1" applyAlignment="1" applyProtection="1">
      <alignment vertical="center" wrapText="1"/>
    </xf>
    <xf numFmtId="14" fontId="62" fillId="7" borderId="0" xfId="52" applyNumberFormat="1" applyFont="1" applyFill="1" applyBorder="1" applyAlignment="1" applyProtection="1">
      <alignment horizontal="left" vertical="center" wrapText="1"/>
    </xf>
    <xf numFmtId="0" fontId="63" fillId="7" borderId="0" xfId="52" applyNumberFormat="1" applyFont="1" applyFill="1" applyBorder="1" applyAlignment="1" applyProtection="1">
      <alignment horizontal="center" vertical="center" wrapText="1"/>
    </xf>
    <xf numFmtId="0" fontId="62" fillId="7" borderId="0" xfId="52" applyNumberFormat="1" applyFont="1" applyFill="1" applyBorder="1" applyAlignment="1" applyProtection="1">
      <alignment horizontal="left" vertical="center" wrapText="1" indent="1"/>
    </xf>
    <xf numFmtId="0" fontId="62" fillId="7" borderId="0" xfId="52" applyFont="1" applyFill="1" applyBorder="1" applyAlignment="1" applyProtection="1">
      <alignment horizontal="center" vertical="center" wrapText="1"/>
    </xf>
    <xf numFmtId="0" fontId="68" fillId="7" borderId="0" xfId="52" applyFont="1" applyFill="1" applyBorder="1" applyAlignment="1" applyProtection="1">
      <alignment horizontal="center" vertical="center" wrapText="1"/>
    </xf>
    <xf numFmtId="14" fontId="68" fillId="7" borderId="0" xfId="52" applyNumberFormat="1" applyFont="1" applyFill="1" applyBorder="1" applyAlignment="1" applyProtection="1">
      <alignment horizontal="center" vertical="center" wrapText="1"/>
    </xf>
    <xf numFmtId="0" fontId="68" fillId="7" borderId="0" xfId="52" applyFont="1" applyFill="1" applyBorder="1" applyAlignment="1" applyProtection="1">
      <alignment vertical="center" wrapText="1"/>
    </xf>
    <xf numFmtId="0" fontId="69" fillId="7" borderId="0" xfId="52" applyFont="1" applyFill="1" applyBorder="1" applyAlignment="1" applyProtection="1">
      <alignment vertical="center" wrapText="1"/>
    </xf>
    <xf numFmtId="0" fontId="61" fillId="0" borderId="0" xfId="52" applyNumberFormat="1" applyFont="1" applyFill="1" applyAlignment="1" applyProtection="1">
      <alignment horizontal="left" vertical="center" wrapText="1"/>
    </xf>
    <xf numFmtId="0" fontId="60" fillId="0" borderId="0" xfId="52" applyFont="1" applyFill="1" applyAlignment="1" applyProtection="1">
      <alignment horizontal="left" vertical="center" wrapText="1"/>
    </xf>
    <xf numFmtId="0" fontId="60" fillId="0" borderId="0" xfId="52" applyFont="1" applyAlignment="1" applyProtection="1">
      <alignment vertical="center" wrapText="1"/>
    </xf>
    <xf numFmtId="0" fontId="60" fillId="0" borderId="0" xfId="52" applyFont="1" applyAlignment="1" applyProtection="1">
      <alignment horizontal="center" vertical="center" wrapText="1"/>
    </xf>
    <xf numFmtId="0" fontId="62" fillId="0" borderId="0" xfId="52" applyFont="1" applyBorder="1" applyAlignment="1" applyProtection="1">
      <alignment vertical="center" wrapText="1"/>
    </xf>
    <xf numFmtId="0" fontId="62" fillId="0" borderId="0" xfId="52" applyFont="1" applyAlignment="1" applyProtection="1">
      <alignment horizontal="right" vertical="center"/>
    </xf>
    <xf numFmtId="0" fontId="62" fillId="0" borderId="0" xfId="52" applyFont="1" applyAlignment="1" applyProtection="1">
      <alignment horizontal="center" vertical="center" wrapText="1"/>
    </xf>
    <xf numFmtId="49" fontId="10" fillId="0" borderId="0" xfId="30" applyNumberFormat="1" applyFont="1" applyFill="1" applyBorder="1" applyAlignment="1" applyProtection="1">
      <alignment vertical="center" wrapText="1"/>
    </xf>
    <xf numFmtId="0" fontId="0" fillId="0" borderId="0" xfId="0" applyNumberFormat="1" applyAlignment="1">
      <alignment horizontal="left" vertical="top" indent="1"/>
    </xf>
    <xf numFmtId="0" fontId="0" fillId="0" borderId="0" xfId="0" applyNumberFormat="1" applyAlignment="1">
      <alignment horizontal="left" vertical="center" indent="1"/>
    </xf>
    <xf numFmtId="49" fontId="91" fillId="13" borderId="15" xfId="41" applyFont="1" applyFill="1" applyBorder="1" applyAlignment="1" applyProtection="1">
      <alignment horizontal="center" vertical="center" wrapText="1"/>
    </xf>
    <xf numFmtId="0" fontId="79" fillId="0" borderId="0" xfId="54" applyFont="1" applyFill="1" applyAlignment="1" applyProtection="1">
      <alignment horizontal="left" vertical="center" indent="1"/>
    </xf>
    <xf numFmtId="0" fontId="79" fillId="0" borderId="0" xfId="54" applyNumberFormat="1" applyFont="1" applyFill="1" applyAlignment="1" applyProtection="1">
      <alignment horizontal="left" vertical="center" indent="1"/>
    </xf>
    <xf numFmtId="14" fontId="10" fillId="8" borderId="5" xfId="53" applyNumberFormat="1" applyFont="1" applyFill="1" applyBorder="1" applyAlignment="1" applyProtection="1">
      <alignment horizontal="left" vertical="center" wrapText="1" indent="1"/>
    </xf>
    <xf numFmtId="0" fontId="33" fillId="0" borderId="0" xfId="54" applyFont="1" applyFill="1" applyBorder="1" applyAlignment="1" applyProtection="1">
      <alignment horizontal="center" vertical="top" wrapText="1"/>
    </xf>
    <xf numFmtId="0" fontId="79" fillId="0" borderId="24" xfId="54" applyFont="1" applyFill="1" applyBorder="1" applyAlignment="1" applyProtection="1">
      <alignment vertical="center"/>
    </xf>
    <xf numFmtId="0" fontId="10" fillId="0" borderId="5" xfId="33" applyNumberFormat="1" applyFont="1" applyFill="1" applyBorder="1" applyAlignment="1" applyProtection="1">
      <alignment horizontal="center" vertical="center" wrapText="1"/>
    </xf>
    <xf numFmtId="0"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left" vertical="center"/>
    </xf>
    <xf numFmtId="0" fontId="77" fillId="0" borderId="0" xfId="0" applyNumberFormat="1" applyFont="1" applyAlignment="1">
      <alignment vertical="center"/>
    </xf>
    <xf numFmtId="0" fontId="0" fillId="0" borderId="0" xfId="0" applyNumberFormat="1" applyFont="1" applyAlignment="1">
      <alignment vertical="center"/>
    </xf>
    <xf numFmtId="0" fontId="12" fillId="10" borderId="5" xfId="54" applyFont="1" applyFill="1" applyBorder="1" applyAlignment="1" applyProtection="1">
      <alignment horizontal="center" vertical="center" wrapText="1"/>
    </xf>
    <xf numFmtId="49" fontId="10" fillId="0" borderId="0" xfId="0" applyFont="1" applyFill="1" applyProtection="1">
      <alignment vertical="top"/>
    </xf>
    <xf numFmtId="0" fontId="12" fillId="10" borderId="5" xfId="0" applyNumberFormat="1" applyFont="1" applyFill="1" applyBorder="1" applyAlignment="1" applyProtection="1">
      <alignment horizontal="center" vertical="center"/>
    </xf>
    <xf numFmtId="49" fontId="0" fillId="0" borderId="5" xfId="0" applyNumberFormat="1" applyFill="1" applyBorder="1" applyProtection="1">
      <alignment vertical="top"/>
    </xf>
    <xf numFmtId="49" fontId="0" fillId="0" borderId="5" xfId="0" applyNumberFormat="1" applyFont="1" applyFill="1" applyBorder="1" applyProtection="1">
      <alignment vertical="top"/>
    </xf>
    <xf numFmtId="0" fontId="10" fillId="0" borderId="0" xfId="54" applyFont="1" applyFill="1" applyAlignment="1" applyProtection="1">
      <alignment horizontal="left" vertical="center" wrapText="1" indent="2"/>
    </xf>
    <xf numFmtId="0" fontId="10" fillId="0" borderId="5" xfId="54" applyNumberFormat="1" applyFont="1" applyFill="1" applyBorder="1" applyAlignment="1" applyProtection="1">
      <alignment vertical="top" wrapText="1"/>
    </xf>
    <xf numFmtId="0" fontId="0" fillId="9" borderId="5" xfId="30" applyNumberFormat="1" applyFont="1" applyFill="1" applyBorder="1" applyAlignment="1" applyProtection="1">
      <alignment horizontal="left" vertical="center" wrapText="1"/>
      <protection locked="0"/>
    </xf>
    <xf numFmtId="0" fontId="10" fillId="0" borderId="5" xfId="54" applyNumberFormat="1" applyFont="1" applyFill="1" applyBorder="1" applyAlignment="1" applyProtection="1">
      <alignment horizontal="left" vertical="top" wrapText="1"/>
    </xf>
    <xf numFmtId="0" fontId="10" fillId="0" borderId="5" xfId="54" applyNumberFormat="1" applyFont="1" applyFill="1" applyBorder="1" applyAlignment="1" applyProtection="1">
      <alignment horizontal="left" vertical="center" wrapText="1"/>
    </xf>
    <xf numFmtId="0" fontId="10" fillId="0" borderId="5" xfId="47" applyFont="1" applyFill="1" applyBorder="1" applyAlignment="1" applyProtection="1">
      <alignment horizontal="left" vertical="center" wrapText="1" indent="1"/>
    </xf>
    <xf numFmtId="0" fontId="10" fillId="0" borderId="0" xfId="47" applyFont="1" applyFill="1" applyBorder="1" applyAlignment="1" applyProtection="1">
      <alignment horizontal="left" vertical="center" wrapText="1" indent="2"/>
    </xf>
    <xf numFmtId="0" fontId="10" fillId="0" borderId="0" xfId="53" applyNumberFormat="1" applyFont="1" applyFill="1" applyBorder="1" applyAlignment="1" applyProtection="1">
      <alignment horizontal="left" vertical="center" wrapText="1"/>
    </xf>
    <xf numFmtId="0" fontId="10" fillId="0" borderId="5" xfId="47" applyFont="1" applyFill="1" applyBorder="1" applyAlignment="1" applyProtection="1">
      <alignment horizontal="left" vertical="center" wrapText="1" indent="4"/>
    </xf>
    <xf numFmtId="49" fontId="10" fillId="13" borderId="25" xfId="54" applyNumberFormat="1" applyFont="1" applyFill="1" applyBorder="1" applyAlignment="1" applyProtection="1">
      <alignment horizontal="center" vertical="center" wrapText="1"/>
    </xf>
    <xf numFmtId="0" fontId="10" fillId="13" borderId="17" xfId="53" applyNumberFormat="1" applyFont="1" applyFill="1" applyBorder="1" applyAlignment="1" applyProtection="1">
      <alignment horizontal="left" vertical="center" wrapText="1"/>
    </xf>
    <xf numFmtId="49" fontId="10" fillId="13" borderId="18" xfId="54" applyNumberFormat="1" applyFont="1" applyFill="1" applyBorder="1" applyAlignment="1" applyProtection="1">
      <alignment vertical="center" wrapText="1"/>
    </xf>
    <xf numFmtId="49" fontId="10" fillId="13" borderId="19" xfId="54" applyNumberFormat="1" applyFont="1" applyFill="1" applyBorder="1" applyAlignment="1" applyProtection="1">
      <alignment horizontal="center" vertical="center" wrapText="1"/>
    </xf>
    <xf numFmtId="49" fontId="44" fillId="13" borderId="23" xfId="0" applyFont="1" applyFill="1" applyBorder="1" applyAlignment="1" applyProtection="1">
      <alignment horizontal="left" vertical="center" indent="3"/>
    </xf>
    <xf numFmtId="0" fontId="10" fillId="13" borderId="21" xfId="53" applyNumberFormat="1" applyFont="1" applyFill="1" applyBorder="1" applyAlignment="1" applyProtection="1">
      <alignment horizontal="left" vertical="center" wrapText="1"/>
    </xf>
    <xf numFmtId="0" fontId="10" fillId="0" borderId="5" xfId="33" applyFont="1" applyFill="1" applyBorder="1" applyAlignment="1" applyProtection="1">
      <alignment horizontal="center" vertical="center" wrapText="1"/>
    </xf>
    <xf numFmtId="49" fontId="10" fillId="0" borderId="16" xfId="49" applyNumberFormat="1" applyFont="1" applyFill="1" applyBorder="1" applyAlignment="1" applyProtection="1">
      <alignment horizontal="left" vertical="center" wrapText="1"/>
    </xf>
    <xf numFmtId="49" fontId="12" fillId="13" borderId="13" xfId="41" applyFont="1" applyFill="1" applyBorder="1" applyAlignment="1" applyProtection="1">
      <alignment horizontal="center" vertical="center"/>
    </xf>
    <xf numFmtId="49" fontId="44" fillId="13" borderId="14" xfId="41" applyFont="1" applyFill="1" applyBorder="1" applyAlignment="1" applyProtection="1">
      <alignment horizontal="left" vertical="center"/>
    </xf>
    <xf numFmtId="0" fontId="10" fillId="0" borderId="0" xfId="49" applyFont="1" applyAlignment="1" applyProtection="1"/>
    <xf numFmtId="49" fontId="0" fillId="9" borderId="5" xfId="53" applyNumberFormat="1" applyFont="1" applyFill="1" applyBorder="1" applyAlignment="1" applyProtection="1">
      <alignment horizontal="left" vertical="center" wrapText="1"/>
      <protection locked="0"/>
    </xf>
    <xf numFmtId="49" fontId="0" fillId="0" borderId="17" xfId="0" applyBorder="1" applyAlignment="1">
      <alignment horizontal="center" vertical="center"/>
    </xf>
    <xf numFmtId="49" fontId="0" fillId="0" borderId="17" xfId="0" applyFill="1" applyBorder="1" applyAlignment="1" applyProtection="1">
      <alignment horizontal="center" vertical="center"/>
    </xf>
    <xf numFmtId="0" fontId="70" fillId="7" borderId="0" xfId="52" applyFont="1" applyFill="1" applyBorder="1" applyAlignment="1" applyProtection="1">
      <alignment vertical="center" wrapText="1"/>
    </xf>
    <xf numFmtId="0" fontId="71" fillId="0" borderId="0" xfId="54" applyFont="1" applyFill="1" applyAlignment="1" applyProtection="1">
      <alignment vertical="center" wrapText="1"/>
    </xf>
    <xf numFmtId="0" fontId="71" fillId="0" borderId="0" xfId="32" applyFont="1" applyFill="1" applyBorder="1" applyAlignment="1" applyProtection="1">
      <alignment vertical="center" wrapText="1"/>
    </xf>
    <xf numFmtId="0" fontId="71" fillId="0" borderId="0" xfId="55" applyFont="1" applyBorder="1" applyAlignment="1">
      <alignment vertical="center" wrapText="1"/>
    </xf>
    <xf numFmtId="0" fontId="71" fillId="0" borderId="0" xfId="49" applyFont="1" applyProtection="1"/>
    <xf numFmtId="49" fontId="72" fillId="0" borderId="0" xfId="0" applyFont="1">
      <alignment vertical="top"/>
    </xf>
    <xf numFmtId="0" fontId="79" fillId="0" borderId="0" xfId="0" applyNumberFormat="1" applyFont="1" applyFill="1" applyBorder="1" applyAlignment="1">
      <alignment horizontal="center" vertical="center"/>
    </xf>
    <xf numFmtId="49" fontId="73" fillId="0" borderId="0" xfId="0" applyFont="1" applyBorder="1">
      <alignment vertical="top"/>
    </xf>
    <xf numFmtId="49" fontId="0" fillId="0" borderId="0" xfId="0" applyNumberFormat="1" applyFont="1" applyFill="1" applyBorder="1" applyAlignment="1" applyProtection="1">
      <alignment horizontal="right" vertical="center" wrapText="1" indent="1"/>
    </xf>
    <xf numFmtId="49" fontId="0" fillId="0" borderId="0" xfId="0" applyNumberFormat="1" applyFill="1" applyBorder="1" applyAlignment="1" applyProtection="1">
      <alignment horizontal="right" vertical="center" wrapText="1" indent="1"/>
    </xf>
    <xf numFmtId="0" fontId="10" fillId="0" borderId="0" xfId="52" applyNumberFormat="1" applyFont="1" applyFill="1" applyBorder="1" applyAlignment="1" applyProtection="1">
      <alignment horizontal="center" vertical="center" wrapText="1"/>
    </xf>
    <xf numFmtId="49" fontId="10" fillId="0" borderId="26" xfId="0" applyNumberFormat="1" applyFont="1" applyBorder="1" applyProtection="1">
      <alignment vertical="top"/>
    </xf>
    <xf numFmtId="49" fontId="10" fillId="0" borderId="26" xfId="0" applyNumberFormat="1" applyFont="1" applyBorder="1" applyAlignment="1" applyProtection="1">
      <alignment vertical="top" wrapText="1"/>
    </xf>
    <xf numFmtId="0" fontId="10" fillId="9" borderId="5" xfId="53" applyNumberFormat="1" applyFont="1" applyFill="1" applyBorder="1" applyAlignment="1" applyProtection="1">
      <alignment horizontal="left" vertical="center" wrapText="1"/>
      <protection locked="0"/>
    </xf>
    <xf numFmtId="49" fontId="10" fillId="9" borderId="5" xfId="0" applyNumberFormat="1" applyFont="1" applyFill="1" applyBorder="1" applyAlignment="1" applyProtection="1">
      <alignment horizontal="left" vertical="center" wrapText="1" indent="1"/>
      <protection locked="0"/>
    </xf>
    <xf numFmtId="0" fontId="39" fillId="7" borderId="0" xfId="43" applyNumberFormat="1" applyFont="1" applyFill="1" applyBorder="1" applyAlignment="1">
      <alignment horizontal="left" vertical="center" wrapText="1"/>
    </xf>
    <xf numFmtId="0" fontId="38" fillId="7" borderId="0" xfId="43" applyNumberFormat="1" applyFont="1" applyFill="1" applyBorder="1" applyAlignment="1">
      <alignment vertical="top" wrapText="1"/>
    </xf>
    <xf numFmtId="0" fontId="39" fillId="7" borderId="0" xfId="43" applyNumberFormat="1" applyFont="1" applyFill="1" applyBorder="1" applyAlignment="1">
      <alignment vertical="center" wrapText="1"/>
    </xf>
    <xf numFmtId="0" fontId="38" fillId="7" borderId="0" xfId="43" applyNumberFormat="1" applyFont="1" applyFill="1" applyBorder="1" applyAlignment="1">
      <alignment vertical="center" wrapText="1"/>
    </xf>
    <xf numFmtId="0" fontId="79" fillId="0" borderId="0" xfId="41" applyNumberFormat="1" applyFont="1">
      <alignment vertical="top"/>
    </xf>
    <xf numFmtId="49" fontId="79" fillId="0" borderId="0" xfId="41" applyNumberFormat="1" applyFont="1">
      <alignment vertical="top"/>
    </xf>
    <xf numFmtId="0" fontId="33" fillId="0" borderId="0" xfId="54" applyNumberFormat="1" applyFont="1" applyFill="1" applyBorder="1" applyAlignment="1" applyProtection="1">
      <alignment horizontal="center" vertical="center" wrapText="1"/>
    </xf>
    <xf numFmtId="0" fontId="0" fillId="0" borderId="0" xfId="0" applyNumberFormat="1" applyFill="1" applyProtection="1">
      <alignment vertical="top"/>
    </xf>
    <xf numFmtId="0" fontId="23" fillId="10" borderId="5" xfId="54" applyFont="1" applyFill="1" applyBorder="1" applyAlignment="1" applyProtection="1">
      <alignment horizontal="center" vertical="center" wrapText="1"/>
    </xf>
    <xf numFmtId="49" fontId="10" fillId="0" borderId="5" xfId="0" applyNumberFormat="1" applyFont="1" applyBorder="1" applyAlignment="1" applyProtection="1">
      <alignment horizontal="center" vertical="top" wrapText="1"/>
    </xf>
    <xf numFmtId="0" fontId="0" fillId="0" borderId="5" xfId="0" applyNumberFormat="1" applyBorder="1">
      <alignment vertical="top"/>
    </xf>
    <xf numFmtId="0" fontId="0" fillId="0" borderId="5" xfId="0" applyNumberFormat="1" applyBorder="1" applyAlignment="1">
      <alignment vertical="top" wrapText="1"/>
    </xf>
    <xf numFmtId="49" fontId="10" fillId="0" borderId="5" xfId="0" applyNumberFormat="1" applyFont="1" applyBorder="1" applyAlignment="1" applyProtection="1">
      <alignment horizontal="right" vertical="center"/>
    </xf>
    <xf numFmtId="0" fontId="107" fillId="0" borderId="0" xfId="0" applyNumberFormat="1" applyFont="1" applyAlignment="1">
      <alignment vertical="center"/>
    </xf>
    <xf numFmtId="49" fontId="61" fillId="0" borderId="0" xfId="53" applyNumberFormat="1" applyFont="1" applyFill="1" applyBorder="1" applyAlignment="1" applyProtection="1">
      <alignment horizontal="center" vertical="center" wrapText="1"/>
    </xf>
    <xf numFmtId="0" fontId="61" fillId="0" borderId="0" xfId="47" applyFont="1" applyFill="1" applyBorder="1" applyAlignment="1" applyProtection="1">
      <alignment vertical="center" wrapText="1"/>
    </xf>
    <xf numFmtId="49" fontId="61" fillId="0" borderId="0" xfId="53" applyNumberFormat="1" applyFont="1" applyFill="1" applyBorder="1" applyAlignment="1" applyProtection="1">
      <alignment vertical="center" wrapText="1"/>
    </xf>
    <xf numFmtId="0" fontId="61" fillId="0" borderId="0" xfId="47" applyNumberFormat="1" applyFont="1" applyFill="1" applyBorder="1" applyAlignment="1" applyProtection="1">
      <alignment vertical="center" wrapText="1"/>
    </xf>
    <xf numFmtId="49" fontId="108" fillId="0" borderId="0" xfId="53" applyNumberFormat="1" applyFont="1" applyFill="1" applyBorder="1" applyAlignment="1" applyProtection="1">
      <alignment vertical="center" wrapText="1"/>
    </xf>
    <xf numFmtId="0" fontId="61" fillId="0" borderId="0" xfId="47" applyFont="1" applyFill="1" applyBorder="1" applyAlignment="1" applyProtection="1">
      <alignment horizontal="right" vertical="center" wrapText="1"/>
    </xf>
    <xf numFmtId="0" fontId="107" fillId="0" borderId="0" xfId="0" applyNumberFormat="1" applyFont="1" applyBorder="1" applyAlignment="1">
      <alignment vertical="center"/>
    </xf>
    <xf numFmtId="49" fontId="0" fillId="0" borderId="0" xfId="0" applyBorder="1">
      <alignment vertical="top"/>
    </xf>
    <xf numFmtId="0" fontId="79" fillId="0" borderId="0" xfId="0" applyNumberFormat="1" applyFont="1" applyAlignment="1">
      <alignment vertical="center"/>
    </xf>
    <xf numFmtId="49" fontId="10" fillId="11" borderId="5" xfId="53" applyNumberFormat="1" applyFont="1" applyFill="1" applyBorder="1" applyAlignment="1" applyProtection="1">
      <alignment horizontal="center" vertical="center" wrapText="1"/>
    </xf>
    <xf numFmtId="0" fontId="10" fillId="7" borderId="26" xfId="54" applyFont="1" applyFill="1" applyBorder="1" applyAlignment="1" applyProtection="1">
      <alignment horizontal="center" vertical="center" wrapText="1"/>
    </xf>
    <xf numFmtId="0" fontId="10" fillId="7" borderId="28" xfId="54" applyFont="1" applyFill="1" applyBorder="1" applyAlignment="1" applyProtection="1">
      <alignment horizontal="center" vertical="center" wrapText="1"/>
    </xf>
    <xf numFmtId="0" fontId="10" fillId="7" borderId="16" xfId="54" applyFont="1" applyFill="1" applyBorder="1" applyAlignment="1" applyProtection="1">
      <alignment horizontal="center" vertical="center" wrapText="1"/>
    </xf>
    <xf numFmtId="49" fontId="0" fillId="0" borderId="0" xfId="0">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49" fontId="33" fillId="7" borderId="0" xfId="33" applyNumberFormat="1" applyFont="1" applyFill="1" applyBorder="1" applyAlignment="1" applyProtection="1">
      <alignment horizontal="center" vertical="center" wrapText="1"/>
    </xf>
    <xf numFmtId="49" fontId="10" fillId="0" borderId="0" xfId="0" applyNumberFormat="1" applyFont="1" applyProtection="1">
      <alignment vertical="top"/>
    </xf>
    <xf numFmtId="0" fontId="12" fillId="7" borderId="0" xfId="54" applyFont="1" applyFill="1" applyBorder="1" applyAlignment="1" applyProtection="1">
      <alignment horizontal="center" vertical="center" wrapText="1"/>
    </xf>
    <xf numFmtId="0" fontId="36" fillId="7" borderId="0" xfId="54" applyFont="1" applyFill="1" applyBorder="1" applyAlignment="1" applyProtection="1">
      <alignment vertical="center" wrapText="1"/>
    </xf>
    <xf numFmtId="0" fontId="36" fillId="0" borderId="0" xfId="54" applyFont="1" applyFill="1" applyAlignment="1" applyProtection="1">
      <alignment vertical="center" wrapText="1"/>
    </xf>
    <xf numFmtId="49" fontId="10" fillId="0" borderId="0" xfId="54" applyNumberFormat="1" applyFont="1" applyFill="1" applyAlignment="1" applyProtection="1">
      <alignment vertical="center" wrapText="1"/>
    </xf>
    <xf numFmtId="0" fontId="10" fillId="0" borderId="0" xfId="54" applyFont="1" applyFill="1" applyBorder="1" applyAlignment="1" applyProtection="1">
      <alignment vertical="center" wrapText="1"/>
    </xf>
    <xf numFmtId="0" fontId="22" fillId="0" borderId="0" xfId="54" applyFont="1" applyFill="1" applyBorder="1" applyAlignment="1" applyProtection="1">
      <alignment vertical="center" wrapText="1"/>
    </xf>
    <xf numFmtId="0" fontId="10" fillId="0" borderId="0" xfId="47" applyFont="1" applyFill="1" applyBorder="1" applyAlignment="1" applyProtection="1">
      <alignment horizontal="left" vertical="center" wrapText="1"/>
    </xf>
    <xf numFmtId="0" fontId="33" fillId="7" borderId="0" xfId="33" applyNumberFormat="1" applyFont="1" applyFill="1" applyBorder="1" applyAlignment="1" applyProtection="1">
      <alignment horizontal="center" vertical="center" wrapText="1"/>
    </xf>
    <xf numFmtId="0" fontId="10" fillId="0" borderId="0" xfId="47" applyFont="1" applyFill="1" applyBorder="1" applyAlignment="1" applyProtection="1">
      <alignment horizontal="right" vertical="center" wrapText="1"/>
    </xf>
    <xf numFmtId="0" fontId="78" fillId="7" borderId="0" xfId="54" applyFont="1" applyFill="1" applyBorder="1" applyAlignment="1" applyProtection="1">
      <alignment vertical="center" wrapText="1"/>
    </xf>
    <xf numFmtId="0" fontId="10" fillId="0" borderId="0" xfId="0" applyNumberFormat="1" applyFont="1" applyFill="1" applyBorder="1" applyAlignment="1">
      <alignment vertical="center"/>
    </xf>
    <xf numFmtId="0" fontId="0" fillId="0" borderId="0" xfId="0" applyNumberFormat="1" applyFill="1" applyBorder="1" applyAlignment="1">
      <alignment vertical="center"/>
    </xf>
    <xf numFmtId="49" fontId="0" fillId="13" borderId="13" xfId="0" applyFill="1" applyBorder="1" applyProtection="1">
      <alignment vertical="top"/>
    </xf>
    <xf numFmtId="4" fontId="10" fillId="0" borderId="5" xfId="30" applyNumberFormat="1" applyFont="1" applyFill="1" applyBorder="1" applyAlignment="1" applyProtection="1">
      <alignment vertical="center" wrapText="1"/>
    </xf>
    <xf numFmtId="49" fontId="10" fillId="0" borderId="5" xfId="54" applyNumberFormat="1" applyFont="1" applyFill="1" applyBorder="1" applyAlignment="1" applyProtection="1">
      <alignment horizontal="left" vertical="center" wrapText="1" indent="7"/>
    </xf>
    <xf numFmtId="0" fontId="79" fillId="7" borderId="0" xfId="33" applyNumberFormat="1" applyFont="1" applyFill="1" applyBorder="1" applyAlignment="1" applyProtection="1">
      <alignment horizontal="center" vertical="center" wrapText="1"/>
    </xf>
    <xf numFmtId="49" fontId="79" fillId="7" borderId="0" xfId="33" applyNumberFormat="1" applyFont="1" applyFill="1" applyBorder="1" applyAlignment="1" applyProtection="1">
      <alignment horizontal="center" vertical="center" wrapText="1"/>
    </xf>
    <xf numFmtId="0" fontId="22" fillId="0" borderId="0" xfId="55" applyFont="1" applyBorder="1" applyAlignment="1">
      <alignment horizontal="center" vertical="center" wrapText="1"/>
    </xf>
    <xf numFmtId="0" fontId="10" fillId="0" borderId="0" xfId="53" applyNumberFormat="1" applyFont="1" applyFill="1" applyBorder="1" applyAlignment="1" applyProtection="1">
      <alignment vertical="center" wrapText="1"/>
    </xf>
    <xf numFmtId="0" fontId="0" fillId="0" borderId="0" xfId="0" applyNumberFormat="1" applyFill="1" applyBorder="1" applyAlignment="1">
      <alignment horizontal="center" vertical="center"/>
    </xf>
    <xf numFmtId="0" fontId="79" fillId="0" borderId="0" xfId="54" applyFont="1" applyFill="1" applyAlignment="1" applyProtection="1">
      <alignment vertical="center" wrapText="1"/>
    </xf>
    <xf numFmtId="49" fontId="79" fillId="0" borderId="0" xfId="0" applyFont="1">
      <alignment vertical="top"/>
    </xf>
    <xf numFmtId="0" fontId="10" fillId="7" borderId="17" xfId="54" applyFont="1" applyFill="1" applyBorder="1" applyAlignment="1" applyProtection="1">
      <alignment vertical="center" wrapText="1"/>
    </xf>
    <xf numFmtId="0" fontId="79" fillId="0" borderId="0" xfId="53" applyNumberFormat="1" applyFont="1" applyFill="1" applyBorder="1" applyAlignment="1" applyProtection="1">
      <alignment vertical="center" wrapText="1"/>
    </xf>
    <xf numFmtId="0" fontId="79" fillId="0" borderId="0" xfId="54" applyFont="1" applyFill="1" applyAlignment="1" applyProtection="1">
      <alignment vertical="center"/>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0" fontId="10" fillId="0" borderId="5" xfId="54" applyFont="1" applyFill="1" applyBorder="1" applyAlignment="1" applyProtection="1">
      <alignment horizontal="left" vertical="center" wrapText="1"/>
    </xf>
    <xf numFmtId="0" fontId="10" fillId="7" borderId="5" xfId="54" applyFont="1" applyFill="1" applyBorder="1" applyAlignment="1" applyProtection="1">
      <alignment horizontal="left" vertical="center" wrapText="1"/>
    </xf>
    <xf numFmtId="49" fontId="79" fillId="7" borderId="15" xfId="33" applyNumberFormat="1" applyFont="1" applyFill="1" applyBorder="1" applyAlignment="1" applyProtection="1">
      <alignment horizontal="center" vertical="center" wrapText="1"/>
    </xf>
    <xf numFmtId="49" fontId="77" fillId="0" borderId="0" xfId="54" applyNumberFormat="1" applyFont="1" applyFill="1" applyAlignment="1" applyProtection="1">
      <alignment vertical="center" wrapText="1"/>
    </xf>
    <xf numFmtId="0" fontId="77" fillId="0" borderId="0" xfId="0" applyNumberFormat="1" applyFont="1" applyFill="1" applyBorder="1" applyAlignment="1">
      <alignment vertical="center"/>
    </xf>
    <xf numFmtId="49" fontId="41" fillId="0" borderId="5" xfId="53" applyNumberFormat="1" applyFont="1" applyFill="1" applyBorder="1" applyAlignment="1" applyProtection="1">
      <alignment vertical="center" wrapText="1"/>
    </xf>
    <xf numFmtId="0" fontId="10" fillId="0" borderId="0" xfId="54" applyFont="1" applyFill="1" applyAlignment="1" applyProtection="1">
      <alignment horizontal="right" vertical="top" wrapText="1"/>
    </xf>
    <xf numFmtId="49" fontId="0" fillId="0" borderId="0" xfId="54" applyNumberFormat="1" applyFont="1" applyFill="1" applyAlignment="1" applyProtection="1">
      <alignment horizontal="left" vertical="top"/>
    </xf>
    <xf numFmtId="49" fontId="0" fillId="0" borderId="0" xfId="54" applyNumberFormat="1" applyFont="1" applyFill="1" applyAlignment="1" applyProtection="1">
      <alignment vertical="center" wrapText="1"/>
    </xf>
    <xf numFmtId="0" fontId="10" fillId="0" borderId="0" xfId="54" applyFont="1" applyFill="1" applyAlignment="1" applyProtection="1">
      <alignment vertical="top" wrapText="1"/>
    </xf>
    <xf numFmtId="49" fontId="0" fillId="0" borderId="0" xfId="54" applyNumberFormat="1" applyFont="1" applyFill="1" applyAlignment="1" applyProtection="1">
      <alignment vertical="center"/>
    </xf>
    <xf numFmtId="49" fontId="79" fillId="0" borderId="0" xfId="54" applyNumberFormat="1" applyFont="1" applyFill="1" applyAlignment="1" applyProtection="1">
      <alignment vertical="center"/>
    </xf>
    <xf numFmtId="0" fontId="109" fillId="0" borderId="0" xfId="0" applyNumberFormat="1" applyFont="1" applyFill="1" applyBorder="1" applyAlignment="1">
      <alignment vertical="center"/>
    </xf>
    <xf numFmtId="0" fontId="10" fillId="7" borderId="26" xfId="54" applyFont="1" applyFill="1" applyBorder="1" applyAlignment="1" applyProtection="1">
      <alignment vertical="center" wrapText="1"/>
    </xf>
    <xf numFmtId="0" fontId="10" fillId="7" borderId="28" xfId="54" applyFont="1" applyFill="1" applyBorder="1" applyAlignment="1" applyProtection="1">
      <alignment vertical="center" wrapText="1"/>
    </xf>
    <xf numFmtId="49" fontId="0" fillId="0" borderId="0" xfId="0">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49" fontId="33" fillId="7" borderId="0" xfId="33" applyNumberFormat="1" applyFont="1" applyFill="1" applyBorder="1" applyAlignment="1" applyProtection="1">
      <alignment horizontal="center" vertical="center" wrapText="1"/>
    </xf>
    <xf numFmtId="0" fontId="0" fillId="0" borderId="5" xfId="51" applyFont="1" applyFill="1" applyBorder="1" applyAlignment="1" applyProtection="1">
      <alignment vertical="center" wrapText="1"/>
    </xf>
    <xf numFmtId="49" fontId="10" fillId="0" borderId="0" xfId="0" applyNumberFormat="1" applyFont="1" applyProtection="1">
      <alignment vertical="top"/>
    </xf>
    <xf numFmtId="0" fontId="12" fillId="7" borderId="0" xfId="54" applyFont="1" applyFill="1" applyBorder="1" applyAlignment="1" applyProtection="1">
      <alignment horizontal="center" vertical="center" wrapText="1"/>
    </xf>
    <xf numFmtId="0" fontId="36" fillId="7" borderId="0" xfId="54" applyFont="1" applyFill="1" applyBorder="1" applyAlignment="1" applyProtection="1">
      <alignment vertical="center" wrapText="1"/>
    </xf>
    <xf numFmtId="0" fontId="36" fillId="0" borderId="0" xfId="54" applyFont="1" applyFill="1" applyAlignment="1" applyProtection="1">
      <alignment vertical="center" wrapText="1"/>
    </xf>
    <xf numFmtId="49" fontId="10" fillId="0" borderId="0" xfId="54" applyNumberFormat="1" applyFont="1" applyFill="1" applyAlignment="1" applyProtection="1">
      <alignment vertical="center" wrapText="1"/>
    </xf>
    <xf numFmtId="0" fontId="10" fillId="0" borderId="0" xfId="54" applyFont="1" applyFill="1" applyBorder="1" applyAlignment="1" applyProtection="1">
      <alignment vertical="center" wrapText="1"/>
    </xf>
    <xf numFmtId="0" fontId="0" fillId="0" borderId="0" xfId="0" applyNumberFormat="1" applyAlignment="1">
      <alignment vertical="center"/>
    </xf>
    <xf numFmtId="0" fontId="10"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4" fontId="10" fillId="7" borderId="5" xfId="30" applyNumberFormat="1" applyFont="1" applyFill="1" applyBorder="1" applyAlignment="1" applyProtection="1">
      <alignment horizontal="right" vertical="center" wrapText="1"/>
    </xf>
    <xf numFmtId="49" fontId="32" fillId="13" borderId="13" xfId="0" applyFont="1" applyFill="1" applyBorder="1" applyAlignment="1" applyProtection="1">
      <alignment horizontal="center" vertical="center"/>
    </xf>
    <xf numFmtId="49" fontId="10" fillId="7" borderId="5" xfId="54" applyNumberFormat="1" applyFont="1" applyFill="1" applyBorder="1" applyAlignment="1" applyProtection="1">
      <alignment horizontal="center" vertical="center" wrapText="1"/>
    </xf>
    <xf numFmtId="0" fontId="10" fillId="0" borderId="5" xfId="47" applyFont="1" applyFill="1" applyBorder="1" applyAlignment="1" applyProtection="1">
      <alignment horizontal="center" vertical="center" wrapText="1"/>
    </xf>
    <xf numFmtId="0" fontId="44" fillId="13" borderId="15" xfId="0" applyNumberFormat="1" applyFont="1" applyFill="1" applyBorder="1" applyAlignment="1" applyProtection="1">
      <alignment horizontal="left" vertical="center"/>
    </xf>
    <xf numFmtId="49" fontId="10" fillId="0" borderId="5" xfId="53" applyNumberFormat="1" applyFont="1" applyFill="1" applyBorder="1" applyAlignment="1" applyProtection="1">
      <alignment horizontal="center" vertical="center" wrapText="1"/>
    </xf>
    <xf numFmtId="0" fontId="41" fillId="0" borderId="5" xfId="51" applyFont="1" applyFill="1" applyBorder="1" applyAlignment="1" applyProtection="1">
      <alignment vertical="center" wrapText="1"/>
    </xf>
    <xf numFmtId="49" fontId="10" fillId="0" borderId="5" xfId="0" applyNumberFormat="1" applyFont="1" applyBorder="1" applyProtection="1">
      <alignment vertical="top"/>
    </xf>
    <xf numFmtId="49" fontId="32" fillId="13" borderId="15" xfId="0" applyFont="1" applyFill="1" applyBorder="1" applyAlignment="1" applyProtection="1">
      <alignment horizontal="left" vertical="center"/>
    </xf>
    <xf numFmtId="0" fontId="10" fillId="7" borderId="5" xfId="54" applyNumberFormat="1" applyFont="1" applyFill="1" applyBorder="1" applyAlignment="1" applyProtection="1">
      <alignment horizontal="left" vertical="center" wrapText="1" indent="1"/>
    </xf>
    <xf numFmtId="0" fontId="10" fillId="7" borderId="5" xfId="54" applyNumberFormat="1" applyFont="1" applyFill="1" applyBorder="1" applyAlignment="1" applyProtection="1">
      <alignment horizontal="left" vertical="center" wrapText="1" indent="2"/>
    </xf>
    <xf numFmtId="0" fontId="10" fillId="7" borderId="5" xfId="54" applyNumberFormat="1" applyFont="1" applyFill="1" applyBorder="1" applyAlignment="1" applyProtection="1">
      <alignment horizontal="left" vertical="center" wrapText="1" indent="3"/>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0" fontId="10" fillId="0" borderId="0" xfId="47" applyFont="1" applyFill="1" applyBorder="1" applyAlignment="1" applyProtection="1">
      <alignment vertical="center" wrapText="1"/>
    </xf>
    <xf numFmtId="49" fontId="10" fillId="0" borderId="0" xfId="53" applyNumberFormat="1"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indent="4"/>
    </xf>
    <xf numFmtId="0" fontId="10" fillId="7" borderId="5" xfId="54" applyNumberFormat="1" applyFont="1" applyFill="1" applyBorder="1" applyAlignment="1" applyProtection="1">
      <alignment horizontal="left" vertical="center" wrapText="1" indent="5"/>
    </xf>
    <xf numFmtId="49" fontId="44" fillId="13" borderId="15" xfId="0" applyFont="1" applyFill="1" applyBorder="1" applyAlignment="1" applyProtection="1">
      <alignment horizontal="left" vertical="center" indent="5"/>
    </xf>
    <xf numFmtId="49" fontId="44" fillId="13" borderId="15" xfId="0" applyFont="1" applyFill="1" applyBorder="1" applyAlignment="1" applyProtection="1">
      <alignment horizontal="left" vertical="center" indent="6"/>
    </xf>
    <xf numFmtId="49" fontId="44" fillId="13" borderId="15" xfId="0" applyFont="1" applyFill="1" applyBorder="1" applyAlignment="1" applyProtection="1">
      <alignment horizontal="left" vertical="center" indent="1"/>
    </xf>
    <xf numFmtId="0" fontId="10" fillId="0" borderId="5" xfId="54" applyFont="1" applyFill="1" applyBorder="1" applyAlignment="1" applyProtection="1">
      <alignment vertical="center" wrapText="1"/>
    </xf>
    <xf numFmtId="49" fontId="10" fillId="13" borderId="14" xfId="53" applyNumberFormat="1" applyFont="1" applyFill="1" applyBorder="1" applyAlignment="1" applyProtection="1">
      <alignment horizontal="center" vertical="center" wrapText="1"/>
    </xf>
    <xf numFmtId="0" fontId="10" fillId="0" borderId="5" xfId="54" applyNumberFormat="1" applyFont="1" applyFill="1" applyBorder="1" applyAlignment="1" applyProtection="1">
      <alignment horizontal="left" vertical="center" wrapText="1" indent="4"/>
    </xf>
    <xf numFmtId="4" fontId="10" fillId="0" borderId="5" xfId="30" applyNumberFormat="1" applyFont="1" applyFill="1" applyBorder="1" applyAlignment="1" applyProtection="1">
      <alignment horizontal="right"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49" fontId="44" fillId="13" borderId="15" xfId="0" applyFont="1" applyFill="1" applyBorder="1" applyAlignment="1" applyProtection="1">
      <alignment horizontal="left" vertical="center"/>
    </xf>
    <xf numFmtId="0" fontId="10" fillId="0" borderId="0" xfId="47" applyFont="1" applyFill="1" applyBorder="1" applyAlignment="1" applyProtection="1">
      <alignment horizontal="right" vertical="center" wrapText="1"/>
    </xf>
    <xf numFmtId="0" fontId="22" fillId="0" borderId="0" xfId="32" applyFont="1" applyFill="1" applyBorder="1" applyAlignment="1" applyProtection="1">
      <alignment vertical="center" wrapText="1"/>
    </xf>
    <xf numFmtId="49" fontId="10" fillId="0" borderId="29" xfId="0" applyNumberFormat="1" applyFont="1" applyBorder="1" applyAlignment="1" applyProtection="1">
      <alignment vertical="top" wrapText="1"/>
    </xf>
    <xf numFmtId="0" fontId="78" fillId="7" borderId="0" xfId="54" applyFont="1" applyFill="1" applyBorder="1" applyAlignment="1" applyProtection="1">
      <alignment vertical="center" wrapText="1"/>
    </xf>
    <xf numFmtId="0" fontId="0" fillId="0" borderId="0" xfId="0" applyNumberFormat="1" applyFill="1" applyBorder="1" applyAlignment="1">
      <alignment vertical="center"/>
    </xf>
    <xf numFmtId="49" fontId="10"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4" fillId="13" borderId="13" xfId="0" applyFont="1" applyFill="1" applyBorder="1" applyAlignment="1" applyProtection="1">
      <alignment vertical="center" wrapText="1"/>
    </xf>
    <xf numFmtId="49" fontId="44" fillId="13" borderId="15" xfId="0" applyFont="1" applyFill="1" applyBorder="1" applyAlignment="1" applyProtection="1">
      <alignment vertical="center"/>
    </xf>
    <xf numFmtId="49" fontId="44" fillId="13" borderId="15" xfId="0" applyFont="1" applyFill="1" applyBorder="1" applyAlignment="1" applyProtection="1">
      <alignment vertical="center" wrapText="1"/>
    </xf>
    <xf numFmtId="49" fontId="44" fillId="13" borderId="17" xfId="0" applyFont="1" applyFill="1" applyBorder="1" applyAlignment="1" applyProtection="1">
      <alignment horizontal="left" vertical="center" indent="2"/>
    </xf>
    <xf numFmtId="0" fontId="10" fillId="7" borderId="5" xfId="54" applyFont="1" applyFill="1" applyBorder="1" applyAlignment="1" applyProtection="1">
      <alignment vertical="center" wrapText="1"/>
    </xf>
    <xf numFmtId="0" fontId="22" fillId="0" borderId="0" xfId="55" applyFont="1" applyBorder="1" applyAlignment="1">
      <alignment horizontal="center" vertical="center" wrapText="1"/>
    </xf>
    <xf numFmtId="0" fontId="10" fillId="0" borderId="5" xfId="53" applyNumberFormat="1" applyFont="1" applyFill="1" applyBorder="1" applyAlignment="1" applyProtection="1">
      <alignment vertical="center" wrapText="1"/>
    </xf>
    <xf numFmtId="0" fontId="10" fillId="0" borderId="5" xfId="54" applyNumberFormat="1" applyFont="1" applyFill="1" applyBorder="1" applyAlignment="1" applyProtection="1">
      <alignment vertical="center" wrapText="1"/>
    </xf>
    <xf numFmtId="0" fontId="10" fillId="0" borderId="0" xfId="53" applyNumberFormat="1" applyFont="1" applyFill="1" applyBorder="1" applyAlignment="1" applyProtection="1">
      <alignment vertical="center" wrapText="1"/>
    </xf>
    <xf numFmtId="0" fontId="10" fillId="0" borderId="0" xfId="54" applyNumberFormat="1" applyFont="1" applyFill="1" applyAlignment="1" applyProtection="1">
      <alignment vertical="center" wrapText="1"/>
    </xf>
    <xf numFmtId="4" fontId="79" fillId="0" borderId="5" xfId="30" applyNumberFormat="1" applyFont="1" applyFill="1" applyBorder="1" applyAlignment="1" applyProtection="1">
      <alignment horizontal="center" vertical="center" wrapText="1"/>
    </xf>
    <xf numFmtId="0" fontId="79" fillId="0" borderId="0" xfId="54" applyFont="1" applyFill="1" applyAlignment="1" applyProtection="1">
      <alignment vertical="center" wrapText="1"/>
    </xf>
    <xf numFmtId="49" fontId="10" fillId="0" borderId="5" xfId="53" applyNumberFormat="1" applyFont="1" applyFill="1" applyBorder="1" applyAlignment="1" applyProtection="1">
      <alignment vertical="center" wrapText="1"/>
    </xf>
    <xf numFmtId="49" fontId="79" fillId="0" borderId="0" xfId="0" applyFont="1">
      <alignment vertical="top"/>
    </xf>
    <xf numFmtId="0" fontId="79" fillId="0" borderId="0" xfId="53" applyNumberFormat="1" applyFont="1" applyFill="1" applyBorder="1" applyAlignment="1" applyProtection="1">
      <alignment vertical="center" wrapText="1"/>
    </xf>
    <xf numFmtId="0" fontId="79" fillId="0" borderId="0" xfId="54" applyFont="1" applyFill="1" applyAlignment="1" applyProtection="1">
      <alignment vertical="center"/>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49" fontId="10" fillId="0" borderId="5" xfId="33" applyNumberFormat="1"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xf>
    <xf numFmtId="49" fontId="10" fillId="0" borderId="0" xfId="54" applyNumberFormat="1" applyFont="1" applyFill="1" applyBorder="1" applyAlignment="1" applyProtection="1">
      <alignment vertical="center" wrapText="1"/>
    </xf>
    <xf numFmtId="49" fontId="79" fillId="0" borderId="0" xfId="0" applyNumberFormat="1" applyFont="1" applyFill="1" applyAlignment="1" applyProtection="1">
      <alignment vertical="center"/>
    </xf>
    <xf numFmtId="49" fontId="79" fillId="0" borderId="0" xfId="0" applyFont="1" applyFill="1" applyProtection="1">
      <alignment vertical="top"/>
    </xf>
    <xf numFmtId="49" fontId="0" fillId="0" borderId="0" xfId="0" applyFill="1" applyProtection="1">
      <alignment vertical="top"/>
    </xf>
    <xf numFmtId="49" fontId="0" fillId="0" borderId="0" xfId="0" applyFill="1" applyBorder="1" applyProtection="1">
      <alignment vertical="top"/>
    </xf>
    <xf numFmtId="0" fontId="51" fillId="0" borderId="0" xfId="47" applyFont="1" applyFill="1" applyBorder="1" applyAlignment="1" applyProtection="1">
      <alignment vertical="center" wrapText="1"/>
    </xf>
    <xf numFmtId="49" fontId="10" fillId="0" borderId="5" xfId="54" applyNumberFormat="1" applyFont="1" applyFill="1" applyBorder="1" applyAlignment="1" applyProtection="1">
      <alignment horizontal="left" vertical="center" wrapText="1"/>
    </xf>
    <xf numFmtId="49" fontId="44" fillId="13" borderId="13" xfId="0" applyFont="1" applyFill="1" applyBorder="1" applyAlignment="1" applyProtection="1">
      <alignment horizontal="left" vertical="center"/>
    </xf>
    <xf numFmtId="49" fontId="44" fillId="13" borderId="13" xfId="0" applyFont="1" applyFill="1" applyBorder="1" applyAlignment="1" applyProtection="1">
      <alignment horizontal="left" vertical="center" indent="1"/>
    </xf>
    <xf numFmtId="4" fontId="80" fillId="13" borderId="14" xfId="0" applyNumberFormat="1" applyFont="1" applyFill="1" applyBorder="1" applyAlignment="1" applyProtection="1">
      <alignment horizontal="right"/>
    </xf>
    <xf numFmtId="0" fontId="10" fillId="8" borderId="5" xfId="53"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5" fillId="7" borderId="0" xfId="33" applyNumberFormat="1" applyFont="1" applyFill="1" applyBorder="1" applyAlignment="1" applyProtection="1">
      <alignment horizontal="center" vertical="center" wrapText="1"/>
    </xf>
    <xf numFmtId="0" fontId="85" fillId="0" borderId="0" xfId="0" applyNumberFormat="1" applyFont="1" applyFill="1" applyBorder="1" applyAlignment="1">
      <alignment horizontal="center" vertical="center"/>
    </xf>
    <xf numFmtId="0" fontId="85" fillId="0" borderId="0" xfId="47" applyNumberFormat="1" applyFont="1" applyFill="1" applyBorder="1" applyAlignment="1" applyProtection="1">
      <alignment horizontal="center" vertical="center" wrapText="1"/>
    </xf>
    <xf numFmtId="0" fontId="85" fillId="0" borderId="0" xfId="53" applyNumberFormat="1" applyFont="1" applyFill="1" applyBorder="1" applyAlignment="1" applyProtection="1">
      <alignment horizontal="center" vertical="center" wrapText="1"/>
    </xf>
    <xf numFmtId="0" fontId="10" fillId="0" borderId="5" xfId="47" applyFont="1" applyFill="1" applyBorder="1" applyAlignment="1" applyProtection="1">
      <alignment horizontal="left" vertical="center" wrapText="1" indent="2"/>
    </xf>
    <xf numFmtId="49" fontId="10"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9" fillId="0" borderId="0" xfId="0" applyNumberFormat="1" applyFont="1" applyFill="1" applyBorder="1" applyAlignment="1" applyProtection="1">
      <alignment vertical="center"/>
    </xf>
    <xf numFmtId="0" fontId="86" fillId="0" borderId="0" xfId="0" applyNumberFormat="1" applyFont="1" applyFill="1" applyBorder="1" applyAlignment="1">
      <alignment vertical="center"/>
    </xf>
    <xf numFmtId="0" fontId="10" fillId="0" borderId="5" xfId="54" applyNumberFormat="1" applyFont="1" applyFill="1" applyBorder="1" applyAlignment="1" applyProtection="1">
      <alignment horizontal="center" vertical="center" wrapText="1"/>
    </xf>
    <xf numFmtId="0" fontId="0" fillId="7" borderId="5" xfId="52" applyFont="1" applyFill="1" applyBorder="1" applyAlignment="1" applyProtection="1">
      <alignment horizontal="right" vertical="center" wrapText="1" indent="1"/>
    </xf>
    <xf numFmtId="0" fontId="10" fillId="0" borderId="5" xfId="47" applyNumberFormat="1" applyFont="1" applyFill="1" applyBorder="1" applyAlignment="1" applyProtection="1">
      <alignment horizontal="center" vertical="center" wrapText="1"/>
    </xf>
    <xf numFmtId="49" fontId="10" fillId="13" borderId="13" xfId="54" applyNumberFormat="1" applyFont="1" applyFill="1" applyBorder="1" applyAlignment="1" applyProtection="1">
      <alignment horizontal="center" vertical="center" wrapText="1"/>
    </xf>
    <xf numFmtId="0" fontId="10" fillId="13" borderId="15" xfId="53" applyNumberFormat="1" applyFont="1" applyFill="1" applyBorder="1" applyAlignment="1" applyProtection="1">
      <alignment horizontal="left" vertical="center" wrapText="1"/>
    </xf>
    <xf numFmtId="49" fontId="10" fillId="13" borderId="14" xfId="54" applyNumberFormat="1" applyFont="1" applyFill="1" applyBorder="1" applyAlignment="1" applyProtection="1">
      <alignment vertical="center" wrapText="1"/>
    </xf>
    <xf numFmtId="0" fontId="10" fillId="0" borderId="5" xfId="47" applyFont="1" applyFill="1" applyBorder="1" applyAlignment="1" applyProtection="1">
      <alignment horizontal="left" vertical="center" wrapText="1" indent="3"/>
    </xf>
    <xf numFmtId="0" fontId="79" fillId="0" borderId="0" xfId="0" applyNumberFormat="1" applyFont="1" applyFill="1" applyBorder="1" applyAlignment="1">
      <alignment horizontal="center" vertical="center"/>
    </xf>
    <xf numFmtId="0" fontId="10" fillId="13" borderId="14" xfId="53" applyNumberFormat="1" applyFont="1" applyFill="1" applyBorder="1" applyAlignment="1" applyProtection="1">
      <alignment horizontal="left" vertical="center" wrapText="1"/>
    </xf>
    <xf numFmtId="49" fontId="10" fillId="0" borderId="23" xfId="54" applyNumberFormat="1" applyFont="1" applyFill="1" applyBorder="1" applyAlignment="1" applyProtection="1">
      <alignment horizontal="center" vertical="center" wrapText="1"/>
    </xf>
    <xf numFmtId="0" fontId="10" fillId="0" borderId="23" xfId="47" applyFont="1" applyFill="1" applyBorder="1" applyAlignment="1" applyProtection="1">
      <alignment horizontal="left" vertical="center" wrapText="1" indent="2"/>
    </xf>
    <xf numFmtId="0" fontId="10" fillId="0" borderId="23" xfId="53" applyNumberFormat="1" applyFont="1" applyFill="1" applyBorder="1" applyAlignment="1" applyProtection="1">
      <alignment horizontal="left" vertical="center" wrapText="1"/>
    </xf>
    <xf numFmtId="49" fontId="10" fillId="0" borderId="23" xfId="54" applyNumberFormat="1" applyFont="1" applyFill="1" applyBorder="1" applyAlignment="1" applyProtection="1">
      <alignment vertical="center" wrapText="1"/>
    </xf>
    <xf numFmtId="49" fontId="0" fillId="0" borderId="5" xfId="0" applyNumberFormat="1" applyFill="1" applyBorder="1" applyAlignment="1" applyProtection="1">
      <alignment horizontal="left" vertical="center"/>
    </xf>
    <xf numFmtId="0" fontId="10" fillId="0" borderId="5" xfId="54" applyNumberFormat="1" applyFont="1" applyFill="1" applyBorder="1" applyAlignment="1" applyProtection="1">
      <alignment vertical="top" wrapText="1"/>
    </xf>
    <xf numFmtId="0" fontId="10" fillId="0" borderId="5" xfId="54" applyNumberFormat="1" applyFont="1" applyFill="1" applyBorder="1" applyAlignment="1" applyProtection="1">
      <alignment horizontal="left" vertical="center" wrapText="1"/>
    </xf>
    <xf numFmtId="0" fontId="10" fillId="0" borderId="5" xfId="47" applyFont="1" applyFill="1" applyBorder="1" applyAlignment="1" applyProtection="1">
      <alignment horizontal="left" vertical="center" wrapText="1" indent="1"/>
    </xf>
    <xf numFmtId="0" fontId="10" fillId="0" borderId="5" xfId="47" applyFont="1" applyFill="1" applyBorder="1" applyAlignment="1" applyProtection="1">
      <alignment horizontal="left" vertical="center" wrapText="1" indent="4"/>
    </xf>
    <xf numFmtId="49" fontId="10" fillId="13" borderId="25" xfId="54" applyNumberFormat="1" applyFont="1" applyFill="1" applyBorder="1" applyAlignment="1" applyProtection="1">
      <alignment horizontal="center" vertical="center" wrapText="1"/>
    </xf>
    <xf numFmtId="0" fontId="10" fillId="13" borderId="17" xfId="53" applyNumberFormat="1" applyFont="1" applyFill="1" applyBorder="1" applyAlignment="1" applyProtection="1">
      <alignment horizontal="left" vertical="center" wrapText="1"/>
    </xf>
    <xf numFmtId="49" fontId="10" fillId="13" borderId="18" xfId="54" applyNumberFormat="1" applyFont="1" applyFill="1" applyBorder="1" applyAlignment="1" applyProtection="1">
      <alignment vertical="center" wrapText="1"/>
    </xf>
    <xf numFmtId="49" fontId="33" fillId="7" borderId="15" xfId="33" applyNumberFormat="1" applyFont="1" applyFill="1" applyBorder="1" applyAlignment="1" applyProtection="1">
      <alignment horizontal="center" vertical="center" wrapText="1"/>
    </xf>
    <xf numFmtId="0" fontId="33" fillId="7" borderId="15" xfId="33" applyNumberFormat="1" applyFont="1" applyFill="1" applyBorder="1" applyAlignment="1" applyProtection="1">
      <alignment horizontal="center" vertical="center" wrapText="1"/>
    </xf>
    <xf numFmtId="0" fontId="79" fillId="7" borderId="15" xfId="33" applyNumberFormat="1" applyFont="1" applyFill="1" applyBorder="1" applyAlignment="1" applyProtection="1">
      <alignment horizontal="center" vertical="center" wrapText="1"/>
    </xf>
    <xf numFmtId="0" fontId="71" fillId="0" borderId="0" xfId="54" applyFont="1" applyFill="1" applyAlignment="1" applyProtection="1">
      <alignment vertical="center" wrapText="1"/>
    </xf>
    <xf numFmtId="0" fontId="10" fillId="0" borderId="5" xfId="47" applyFont="1" applyFill="1" applyBorder="1" applyAlignment="1" applyProtection="1">
      <alignment vertical="center" wrapText="1"/>
    </xf>
    <xf numFmtId="0" fontId="107" fillId="0" borderId="0" xfId="0" applyNumberFormat="1" applyFont="1" applyAlignment="1">
      <alignment vertical="center"/>
    </xf>
    <xf numFmtId="49" fontId="61" fillId="0" borderId="0" xfId="53" applyNumberFormat="1" applyFont="1" applyFill="1" applyBorder="1" applyAlignment="1" applyProtection="1">
      <alignment horizontal="center" vertical="center" wrapText="1"/>
    </xf>
    <xf numFmtId="0" fontId="61" fillId="0" borderId="0" xfId="47" applyFont="1" applyFill="1" applyBorder="1" applyAlignment="1" applyProtection="1">
      <alignment vertical="center" wrapText="1"/>
    </xf>
    <xf numFmtId="0" fontId="107" fillId="0" borderId="0" xfId="0" applyNumberFormat="1" applyFont="1" applyBorder="1" applyAlignment="1">
      <alignment vertical="center"/>
    </xf>
    <xf numFmtId="0" fontId="10" fillId="0" borderId="5" xfId="54" applyNumberFormat="1" applyFont="1" applyFill="1" applyBorder="1" applyAlignment="1" applyProtection="1">
      <alignment horizontal="left" vertical="center" wrapText="1" indent="6"/>
    </xf>
    <xf numFmtId="49" fontId="33" fillId="7" borderId="23" xfId="33" applyNumberFormat="1" applyFont="1" applyFill="1" applyBorder="1" applyAlignment="1" applyProtection="1">
      <alignment horizontal="center" vertical="center" wrapText="1"/>
    </xf>
    <xf numFmtId="0" fontId="33" fillId="7" borderId="23" xfId="33" applyNumberFormat="1" applyFont="1" applyFill="1" applyBorder="1" applyAlignment="1" applyProtection="1">
      <alignment horizontal="center" vertical="center" wrapText="1"/>
    </xf>
    <xf numFmtId="0" fontId="79" fillId="7" borderId="23" xfId="33" applyNumberFormat="1" applyFont="1" applyFill="1" applyBorder="1" applyAlignment="1" applyProtection="1">
      <alignment horizontal="center" vertical="center" wrapText="1"/>
    </xf>
    <xf numFmtId="49" fontId="10" fillId="11" borderId="5" xfId="53" applyNumberFormat="1" applyFont="1" applyFill="1" applyBorder="1" applyAlignment="1" applyProtection="1">
      <alignment horizontal="center" vertical="center" wrapText="1"/>
    </xf>
    <xf numFmtId="0" fontId="79" fillId="7" borderId="0" xfId="33" applyNumberFormat="1" applyFont="1" applyFill="1" applyBorder="1" applyAlignment="1" applyProtection="1">
      <alignment horizontal="center" vertical="center" wrapText="1"/>
    </xf>
    <xf numFmtId="0" fontId="10" fillId="12" borderId="5" xfId="45" applyFont="1" applyFill="1" applyBorder="1" applyAlignment="1" applyProtection="1">
      <alignment horizontal="center" vertical="center" wrapText="1"/>
    </xf>
    <xf numFmtId="0" fontId="0" fillId="12" borderId="13" xfId="45" applyFont="1" applyFill="1" applyBorder="1" applyAlignment="1" applyProtection="1">
      <alignment horizontal="center" vertical="center" wrapText="1"/>
    </xf>
    <xf numFmtId="0" fontId="0" fillId="12" borderId="14" xfId="45" applyFont="1" applyFill="1" applyBorder="1" applyAlignment="1" applyProtection="1">
      <alignment horizontal="center" vertical="center" wrapText="1"/>
    </xf>
    <xf numFmtId="0" fontId="10" fillId="12" borderId="23" xfId="45" applyFont="1" applyFill="1" applyBorder="1" applyAlignment="1" applyProtection="1">
      <alignment horizontal="center" vertical="center" wrapText="1"/>
    </xf>
    <xf numFmtId="0" fontId="10" fillId="0" borderId="13" xfId="53" applyFont="1" applyBorder="1" applyAlignment="1" applyProtection="1">
      <alignment horizontal="left" vertical="center"/>
    </xf>
    <xf numFmtId="49" fontId="10" fillId="0" borderId="13" xfId="0" applyNumberFormat="1" applyFont="1" applyBorder="1" applyProtection="1">
      <alignment vertical="top"/>
    </xf>
    <xf numFmtId="49" fontId="41" fillId="0" borderId="13" xfId="0" applyNumberFormat="1" applyFont="1" applyBorder="1" applyProtection="1">
      <alignment vertical="top"/>
    </xf>
    <xf numFmtId="0" fontId="41" fillId="0" borderId="13" xfId="53" applyFont="1" applyBorder="1" applyAlignment="1" applyProtection="1">
      <alignment horizontal="left" vertical="center"/>
    </xf>
    <xf numFmtId="49" fontId="10" fillId="0" borderId="45" xfId="0" applyNumberFormat="1" applyFont="1" applyBorder="1" applyAlignment="1" applyProtection="1">
      <alignment vertical="center" wrapText="1"/>
    </xf>
    <xf numFmtId="0" fontId="10" fillId="0" borderId="16" xfId="54" applyFont="1" applyFill="1" applyBorder="1" applyAlignment="1" applyProtection="1">
      <alignment vertical="center" wrapText="1"/>
    </xf>
    <xf numFmtId="0" fontId="10" fillId="0" borderId="28" xfId="54" applyFont="1" applyFill="1" applyBorder="1" applyAlignment="1" applyProtection="1">
      <alignment vertical="center" wrapText="1"/>
    </xf>
    <xf numFmtId="0" fontId="10" fillId="0" borderId="26" xfId="54" applyFont="1" applyFill="1" applyBorder="1" applyAlignment="1" applyProtection="1">
      <alignment vertical="center" wrapText="1"/>
    </xf>
    <xf numFmtId="0" fontId="22" fillId="0" borderId="0" xfId="55" applyFont="1" applyFill="1" applyBorder="1" applyAlignment="1">
      <alignment vertical="center" wrapText="1"/>
    </xf>
    <xf numFmtId="49" fontId="41" fillId="13" borderId="14" xfId="53" applyNumberFormat="1" applyFont="1" applyFill="1" applyBorder="1" applyAlignment="1" applyProtection="1">
      <alignment horizontal="center" vertical="center" wrapText="1"/>
    </xf>
    <xf numFmtId="0" fontId="0" fillId="0" borderId="13" xfId="0" applyNumberFormat="1" applyFill="1" applyBorder="1" applyAlignment="1" applyProtection="1">
      <alignment vertical="center"/>
    </xf>
    <xf numFmtId="0" fontId="108" fillId="0" borderId="0" xfId="47" applyFont="1" applyFill="1" applyBorder="1" applyAlignment="1" applyProtection="1">
      <alignment horizontal="left" vertical="center" wrapText="1"/>
    </xf>
    <xf numFmtId="49" fontId="79" fillId="7" borderId="23" xfId="33" applyNumberFormat="1" applyFont="1" applyFill="1" applyBorder="1" applyAlignment="1" applyProtection="1">
      <alignment horizontal="center" vertical="center" wrapText="1"/>
    </xf>
    <xf numFmtId="0" fontId="108" fillId="7" borderId="0" xfId="54" applyFont="1" applyFill="1" applyBorder="1" applyAlignment="1" applyProtection="1">
      <alignment vertical="center" wrapText="1"/>
    </xf>
    <xf numFmtId="49" fontId="10" fillId="7" borderId="5" xfId="53" applyNumberFormat="1" applyFont="1" applyFill="1" applyBorder="1" applyAlignment="1" applyProtection="1">
      <alignment horizontal="center" vertical="center" wrapText="1"/>
    </xf>
    <xf numFmtId="169" fontId="0" fillId="9" borderId="5" xfId="0" applyNumberFormat="1" applyFill="1" applyBorder="1" applyAlignment="1" applyProtection="1">
      <alignment horizontal="right" vertical="center"/>
      <protection locked="0"/>
    </xf>
    <xf numFmtId="0" fontId="0" fillId="7" borderId="13" xfId="52" applyFont="1" applyFill="1" applyBorder="1" applyAlignment="1" applyProtection="1">
      <alignment horizontal="right" vertical="center" wrapText="1" indent="1"/>
    </xf>
    <xf numFmtId="4" fontId="0" fillId="13" borderId="13" xfId="0" applyNumberFormat="1" applyFill="1" applyBorder="1" applyAlignment="1" applyProtection="1">
      <alignment horizontal="right" vertical="center"/>
    </xf>
    <xf numFmtId="0" fontId="33" fillId="7" borderId="0" xfId="33" applyNumberFormat="1" applyFont="1" applyFill="1" applyBorder="1" applyAlignment="1" applyProtection="1">
      <alignment vertical="center" wrapText="1"/>
    </xf>
    <xf numFmtId="0" fontId="33" fillId="7" borderId="0" xfId="33" applyNumberFormat="1" applyFont="1" applyFill="1" applyBorder="1" applyAlignment="1" applyProtection="1">
      <alignment horizontal="left" vertical="center" wrapText="1" indent="2"/>
    </xf>
    <xf numFmtId="49" fontId="44" fillId="0" borderId="0" xfId="0" applyFont="1" applyFill="1" applyBorder="1" applyAlignment="1" applyProtection="1">
      <alignment horizontal="left" vertical="center"/>
    </xf>
    <xf numFmtId="49" fontId="44" fillId="0" borderId="0" xfId="0" applyFont="1" applyFill="1" applyBorder="1" applyAlignment="1" applyProtection="1">
      <alignment horizontal="left" vertical="center" indent="2"/>
    </xf>
    <xf numFmtId="49" fontId="32" fillId="0" borderId="0" xfId="0" applyFont="1" applyFill="1" applyBorder="1" applyAlignment="1" applyProtection="1">
      <alignment horizontal="left" vertical="center"/>
    </xf>
    <xf numFmtId="49" fontId="0" fillId="0" borderId="0" xfId="53" applyNumberFormat="1" applyFont="1" applyFill="1" applyBorder="1" applyAlignment="1" applyProtection="1">
      <alignment horizontal="center" vertical="center" wrapText="1"/>
    </xf>
    <xf numFmtId="49" fontId="41" fillId="0" borderId="0" xfId="53" applyNumberFormat="1" applyFont="1" applyFill="1" applyBorder="1" applyAlignment="1" applyProtection="1">
      <alignment horizontal="center" vertical="center" wrapText="1"/>
    </xf>
    <xf numFmtId="49" fontId="15" fillId="0" borderId="0" xfId="0" applyFont="1" applyFill="1" applyProtection="1">
      <alignment vertical="top"/>
    </xf>
    <xf numFmtId="49" fontId="36" fillId="0" borderId="0" xfId="0" applyFont="1" applyFill="1" applyBorder="1" applyProtection="1">
      <alignment vertical="top"/>
    </xf>
    <xf numFmtId="4" fontId="10" fillId="9" borderId="5" xfId="30" applyNumberFormat="1" applyFont="1" applyFill="1" applyBorder="1" applyAlignment="1" applyProtection="1">
      <alignment horizontal="right" vertical="center" wrapText="1"/>
      <protection locked="0"/>
    </xf>
    <xf numFmtId="49" fontId="0" fillId="0" borderId="0" xfId="0">
      <alignment vertical="top"/>
    </xf>
    <xf numFmtId="0" fontId="10" fillId="0" borderId="0" xfId="54" applyFont="1" applyFill="1" applyAlignment="1" applyProtection="1">
      <alignment vertical="center" wrapText="1"/>
    </xf>
    <xf numFmtId="0" fontId="36" fillId="7" borderId="0" xfId="54" applyFont="1" applyFill="1" applyBorder="1" applyAlignment="1" applyProtection="1">
      <alignment vertical="center" wrapText="1"/>
    </xf>
    <xf numFmtId="49" fontId="10" fillId="0" borderId="0" xfId="54" applyNumberFormat="1" applyFont="1" applyFill="1" applyAlignment="1" applyProtection="1">
      <alignment vertical="center" wrapText="1"/>
    </xf>
    <xf numFmtId="49" fontId="32" fillId="13" borderId="13" xfId="0" applyFont="1" applyFill="1" applyBorder="1" applyAlignment="1" applyProtection="1">
      <alignment horizontal="center" vertical="center"/>
    </xf>
    <xf numFmtId="49" fontId="10" fillId="7" borderId="5" xfId="54" applyNumberFormat="1" applyFont="1" applyFill="1" applyBorder="1" applyAlignment="1" applyProtection="1">
      <alignment horizontal="center" vertical="center" wrapText="1"/>
    </xf>
    <xf numFmtId="49" fontId="10" fillId="0" borderId="5" xfId="53" applyNumberFormat="1" applyFont="1" applyFill="1" applyBorder="1" applyAlignment="1" applyProtection="1">
      <alignment horizontal="center" vertical="center" wrapText="1"/>
    </xf>
    <xf numFmtId="49" fontId="32" fillId="13" borderId="15" xfId="0" applyFont="1" applyFill="1" applyBorder="1" applyAlignment="1" applyProtection="1">
      <alignment horizontal="left" vertical="center"/>
    </xf>
    <xf numFmtId="0" fontId="10" fillId="7" borderId="5" xfId="54" applyNumberFormat="1" applyFont="1" applyFill="1" applyBorder="1" applyAlignment="1" applyProtection="1">
      <alignment horizontal="left" vertical="center" wrapText="1" indent="1"/>
    </xf>
    <xf numFmtId="0" fontId="10" fillId="7" borderId="5" xfId="54" applyNumberFormat="1" applyFont="1" applyFill="1" applyBorder="1" applyAlignment="1" applyProtection="1">
      <alignment horizontal="left" vertical="center" wrapText="1" indent="2"/>
    </xf>
    <xf numFmtId="0" fontId="10" fillId="7" borderId="5" xfId="54" applyNumberFormat="1" applyFont="1" applyFill="1" applyBorder="1" applyAlignment="1" applyProtection="1">
      <alignment horizontal="left" vertical="center" wrapText="1" indent="3"/>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49" fontId="44" fillId="13" borderId="15" xfId="0" applyFont="1" applyFill="1" applyBorder="1" applyAlignment="1" applyProtection="1">
      <alignment horizontal="left" vertical="center" indent="1"/>
    </xf>
    <xf numFmtId="49" fontId="10" fillId="13" borderId="14" xfId="53" applyNumberFormat="1" applyFont="1" applyFill="1" applyBorder="1" applyAlignment="1" applyProtection="1">
      <alignment horizontal="center" vertical="center" wrapText="1"/>
    </xf>
    <xf numFmtId="49" fontId="10" fillId="2" borderId="5" xfId="54" applyNumberFormat="1" applyFont="1" applyFill="1" applyBorder="1" applyAlignment="1" applyProtection="1">
      <alignment vertical="center" wrapText="1"/>
      <protection locked="0"/>
    </xf>
    <xf numFmtId="0" fontId="10" fillId="0" borderId="5" xfId="54" applyNumberFormat="1" applyFont="1" applyFill="1" applyBorder="1" applyAlignment="1" applyProtection="1">
      <alignment horizontal="left" vertical="center" wrapText="1" indent="4"/>
    </xf>
    <xf numFmtId="4" fontId="10" fillId="0" borderId="5" xfId="30" applyNumberFormat="1" applyFont="1" applyFill="1" applyBorder="1" applyAlignment="1" applyProtection="1">
      <alignment horizontal="right"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49" fontId="44" fillId="13" borderId="15" xfId="0" applyFont="1" applyFill="1" applyBorder="1" applyAlignment="1" applyProtection="1">
      <alignment horizontal="left" vertical="center"/>
    </xf>
    <xf numFmtId="49" fontId="10"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4" fillId="13" borderId="13" xfId="0" applyFont="1" applyFill="1" applyBorder="1" applyAlignment="1" applyProtection="1">
      <alignment vertical="center" wrapText="1"/>
    </xf>
    <xf numFmtId="49" fontId="44" fillId="13" borderId="15" xfId="0" applyFont="1" applyFill="1" applyBorder="1" applyAlignment="1" applyProtection="1">
      <alignment vertical="center"/>
    </xf>
    <xf numFmtId="49" fontId="44" fillId="13" borderId="15" xfId="0" applyFont="1" applyFill="1" applyBorder="1" applyAlignment="1" applyProtection="1">
      <alignment vertical="center" wrapText="1"/>
    </xf>
    <xf numFmtId="4" fontId="10" fillId="0" borderId="5" xfId="30" applyNumberFormat="1" applyFont="1" applyFill="1" applyBorder="1" applyAlignment="1" applyProtection="1">
      <alignment vertical="center" wrapText="1"/>
    </xf>
    <xf numFmtId="49" fontId="10" fillId="0" borderId="5" xfId="54" applyNumberFormat="1" applyFont="1" applyFill="1" applyBorder="1" applyAlignment="1" applyProtection="1">
      <alignment horizontal="left" vertical="center" wrapText="1" indent="7"/>
    </xf>
    <xf numFmtId="0" fontId="10" fillId="0" borderId="5" xfId="54" applyNumberFormat="1" applyFont="1" applyFill="1" applyBorder="1" applyAlignment="1" applyProtection="1">
      <alignment horizontal="left" vertical="center" wrapText="1"/>
    </xf>
    <xf numFmtId="0" fontId="10" fillId="7" borderId="5" xfId="54" applyFont="1" applyFill="1" applyBorder="1" applyAlignment="1" applyProtection="1">
      <alignment vertical="center" wrapText="1"/>
    </xf>
    <xf numFmtId="0" fontId="10" fillId="0" borderId="5" xfId="53" applyNumberFormat="1" applyFont="1" applyFill="1" applyBorder="1" applyAlignment="1" applyProtection="1">
      <alignment vertical="center" wrapText="1"/>
    </xf>
    <xf numFmtId="0" fontId="10" fillId="0" borderId="5" xfId="54" applyNumberFormat="1" applyFont="1" applyFill="1" applyBorder="1" applyAlignment="1" applyProtection="1">
      <alignment vertical="center" wrapText="1"/>
    </xf>
    <xf numFmtId="4" fontId="79" fillId="0" borderId="5" xfId="30" applyNumberFormat="1" applyFont="1" applyFill="1" applyBorder="1" applyAlignment="1" applyProtection="1">
      <alignment horizontal="center" vertical="center" wrapText="1"/>
    </xf>
    <xf numFmtId="0" fontId="79" fillId="0" borderId="0" xfId="54" applyFont="1" applyFill="1" applyAlignment="1" applyProtection="1">
      <alignment vertical="center" wrapText="1"/>
    </xf>
    <xf numFmtId="49" fontId="10" fillId="0" borderId="5" xfId="53" applyNumberFormat="1" applyFont="1" applyFill="1" applyBorder="1" applyAlignment="1" applyProtection="1">
      <alignment vertical="center" wrapText="1"/>
    </xf>
    <xf numFmtId="49" fontId="79" fillId="0" borderId="0" xfId="0" applyFont="1">
      <alignment vertical="top"/>
    </xf>
    <xf numFmtId="0" fontId="79" fillId="0" borderId="0" xfId="54" applyFont="1" applyFill="1" applyAlignment="1" applyProtection="1">
      <alignment vertical="center"/>
    </xf>
    <xf numFmtId="49" fontId="79" fillId="0" borderId="0" xfId="0" applyFont="1" applyAlignment="1">
      <alignment vertical="top"/>
    </xf>
    <xf numFmtId="0" fontId="10" fillId="7" borderId="5" xfId="54" applyNumberFormat="1" applyFont="1" applyFill="1" applyBorder="1" applyAlignment="1" applyProtection="1">
      <alignment horizontal="left" vertical="center" wrapText="1"/>
    </xf>
    <xf numFmtId="0" fontId="10" fillId="0" borderId="0" xfId="54" applyFont="1" applyFill="1" applyAlignment="1" applyProtection="1">
      <alignment vertical="top" wrapText="1"/>
    </xf>
    <xf numFmtId="49" fontId="44" fillId="13" borderId="13" xfId="0" applyFont="1" applyFill="1" applyBorder="1" applyAlignment="1" applyProtection="1">
      <alignment horizontal="left" vertical="center"/>
    </xf>
    <xf numFmtId="4" fontId="0" fillId="7" borderId="5" xfId="0" applyNumberFormat="1" applyFill="1" applyBorder="1" applyAlignment="1" applyProtection="1">
      <alignment horizontal="right" vertical="center"/>
    </xf>
    <xf numFmtId="49" fontId="41" fillId="0" borderId="5" xfId="53" applyNumberFormat="1" applyFont="1" applyFill="1" applyBorder="1" applyAlignment="1" applyProtection="1">
      <alignment vertical="center" wrapText="1"/>
    </xf>
    <xf numFmtId="49" fontId="0" fillId="0" borderId="0" xfId="0">
      <alignment vertical="top"/>
    </xf>
    <xf numFmtId="49" fontId="10" fillId="0" borderId="0" xfId="0" applyFont="1">
      <alignment vertical="top"/>
    </xf>
    <xf numFmtId="49" fontId="0" fillId="0" borderId="0" xfId="0">
      <alignment vertical="top"/>
    </xf>
    <xf numFmtId="49" fontId="36" fillId="0" borderId="0" xfId="0" applyFont="1" applyBorder="1">
      <alignment vertical="top"/>
    </xf>
    <xf numFmtId="49" fontId="44" fillId="13" borderId="15" xfId="0" applyFont="1" applyFill="1" applyBorder="1" applyAlignment="1" applyProtection="1">
      <alignment horizontal="left" vertical="center" indent="1"/>
    </xf>
    <xf numFmtId="49" fontId="10" fillId="0" borderId="0" xfId="0" applyNumberFormat="1" applyFont="1" applyAlignment="1">
      <alignment vertical="center"/>
    </xf>
    <xf numFmtId="49" fontId="10" fillId="0" borderId="0" xfId="0" applyFont="1">
      <alignment vertical="top"/>
    </xf>
    <xf numFmtId="49" fontId="44" fillId="13" borderId="15" xfId="0" applyFont="1" applyFill="1" applyBorder="1" applyAlignment="1" applyProtection="1">
      <alignment horizontal="left" vertical="center"/>
    </xf>
    <xf numFmtId="49" fontId="10" fillId="13" borderId="15" xfId="54" applyNumberFormat="1" applyFont="1" applyFill="1" applyBorder="1" applyAlignment="1" applyProtection="1">
      <alignment horizontal="left" vertical="center" wrapText="1" indent="4"/>
    </xf>
    <xf numFmtId="49" fontId="10" fillId="7" borderId="16" xfId="54" applyNumberFormat="1" applyFont="1" applyFill="1" applyBorder="1" applyAlignment="1" applyProtection="1">
      <alignment horizontal="center" vertical="center" wrapText="1"/>
    </xf>
    <xf numFmtId="0" fontId="0" fillId="0" borderId="0" xfId="0" applyNumberFormat="1" applyAlignment="1">
      <alignment vertical="center"/>
    </xf>
    <xf numFmtId="49" fontId="10" fillId="0" borderId="5" xfId="0" applyNumberFormat="1" applyFont="1" applyBorder="1" applyAlignment="1" applyProtection="1">
      <alignment vertical="top" wrapText="1"/>
    </xf>
    <xf numFmtId="0" fontId="0" fillId="13" borderId="15" xfId="0" applyNumberFormat="1" applyFill="1" applyBorder="1" applyAlignment="1" applyProtection="1">
      <alignment vertical="center"/>
    </xf>
    <xf numFmtId="49" fontId="0" fillId="0" borderId="0" xfId="0">
      <alignment vertical="top"/>
    </xf>
    <xf numFmtId="0" fontId="0" fillId="0" borderId="0" xfId="0" applyNumberFormat="1" applyAlignment="1">
      <alignment vertical="center"/>
    </xf>
    <xf numFmtId="0" fontId="44" fillId="13" borderId="13" xfId="0" applyNumberFormat="1" applyFont="1" applyFill="1" applyBorder="1" applyAlignment="1" applyProtection="1">
      <alignment horizontal="left" vertical="center"/>
    </xf>
    <xf numFmtId="0" fontId="44" fillId="13" borderId="15" xfId="0" applyNumberFormat="1" applyFont="1" applyFill="1" applyBorder="1" applyAlignment="1" applyProtection="1">
      <alignment horizontal="left" vertical="center"/>
    </xf>
    <xf numFmtId="0" fontId="44" fillId="13" borderId="14" xfId="0" applyNumberFormat="1" applyFont="1" applyFill="1" applyBorder="1" applyAlignment="1" applyProtection="1">
      <alignment horizontal="left" vertical="center"/>
    </xf>
    <xf numFmtId="0" fontId="0" fillId="0" borderId="0" xfId="0" applyNumberFormat="1" applyBorder="1" applyAlignment="1">
      <alignment vertical="center"/>
    </xf>
    <xf numFmtId="49" fontId="0" fillId="0" borderId="0" xfId="0" applyNumberFormat="1" applyAlignment="1">
      <alignment vertical="center"/>
    </xf>
    <xf numFmtId="0" fontId="10" fillId="0" borderId="0" xfId="53" applyNumberFormat="1" applyFont="1" applyFill="1" applyBorder="1" applyAlignment="1" applyProtection="1">
      <alignment horizontal="left" vertical="center" wrapText="1" indent="1"/>
    </xf>
    <xf numFmtId="0" fontId="0" fillId="0" borderId="0" xfId="52" applyFont="1" applyFill="1" applyBorder="1" applyAlignment="1" applyProtection="1">
      <alignment horizontal="right" vertical="center" wrapText="1" indent="1"/>
    </xf>
    <xf numFmtId="0" fontId="10" fillId="0" borderId="5" xfId="51" applyFont="1" applyFill="1" applyBorder="1" applyAlignment="1" applyProtection="1">
      <alignment vertical="center" wrapText="1"/>
    </xf>
    <xf numFmtId="0" fontId="10" fillId="0" borderId="0" xfId="47" applyFont="1" applyFill="1" applyBorder="1" applyAlignment="1" applyProtection="1">
      <alignment vertical="center" wrapText="1"/>
    </xf>
    <xf numFmtId="49" fontId="10" fillId="0" borderId="5" xfId="0" applyNumberFormat="1" applyFont="1" applyFill="1" applyBorder="1" applyAlignment="1" applyProtection="1">
      <alignment vertical="center" wrapText="1"/>
    </xf>
    <xf numFmtId="0" fontId="10" fillId="7" borderId="0" xfId="54" applyFont="1" applyFill="1" applyBorder="1" applyAlignment="1" applyProtection="1">
      <alignment vertical="center" wrapText="1"/>
    </xf>
    <xf numFmtId="0" fontId="12" fillId="7" borderId="0"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49" fontId="32" fillId="13" borderId="15" xfId="0" applyFont="1" applyFill="1" applyBorder="1" applyAlignment="1" applyProtection="1">
      <alignment horizontal="left" vertical="center"/>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0" fontId="10" fillId="0" borderId="0" xfId="47" applyFont="1" applyFill="1" applyBorder="1" applyAlignment="1" applyProtection="1">
      <alignment vertical="center" wrapText="1"/>
    </xf>
    <xf numFmtId="49" fontId="10" fillId="13" borderId="14" xfId="53" applyNumberFormat="1" applyFont="1" applyFill="1" applyBorder="1" applyAlignment="1" applyProtection="1">
      <alignment horizontal="center" vertical="center" wrapText="1"/>
    </xf>
    <xf numFmtId="4" fontId="10" fillId="0" borderId="5" xfId="30" applyNumberFormat="1" applyFont="1" applyFill="1" applyBorder="1" applyAlignment="1" applyProtection="1">
      <alignment horizontal="right"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49" fontId="0" fillId="13" borderId="15" xfId="53" applyNumberFormat="1" applyFont="1" applyFill="1" applyBorder="1" applyAlignment="1" applyProtection="1">
      <alignment horizontal="center" vertical="center" wrapText="1"/>
    </xf>
    <xf numFmtId="0" fontId="10" fillId="0" borderId="0" xfId="53" applyNumberFormat="1" applyFont="1" applyFill="1" applyBorder="1" applyAlignment="1" applyProtection="1">
      <alignment vertical="center" wrapText="1"/>
    </xf>
    <xf numFmtId="0" fontId="10" fillId="0" borderId="0" xfId="54" applyNumberFormat="1" applyFont="1" applyFill="1" applyAlignment="1" applyProtection="1">
      <alignment vertical="center" wrapText="1"/>
    </xf>
    <xf numFmtId="4" fontId="79" fillId="0" borderId="5" xfId="30" applyNumberFormat="1" applyFont="1" applyFill="1" applyBorder="1" applyAlignment="1" applyProtection="1">
      <alignment horizontal="center" vertical="center" wrapText="1"/>
    </xf>
    <xf numFmtId="0" fontId="79" fillId="0" borderId="0" xfId="53" applyNumberFormat="1" applyFont="1" applyFill="1" applyBorder="1" applyAlignment="1" applyProtection="1">
      <alignment vertical="center" wrapText="1"/>
    </xf>
    <xf numFmtId="0" fontId="79" fillId="0" borderId="0" xfId="0" applyNumberFormat="1" applyFont="1" applyFill="1" applyBorder="1" applyAlignment="1">
      <alignment vertical="center"/>
    </xf>
    <xf numFmtId="0" fontId="0" fillId="0" borderId="0" xfId="0" applyNumberFormat="1" applyFill="1" applyBorder="1" applyAlignment="1" applyProtection="1">
      <alignment vertical="center"/>
    </xf>
    <xf numFmtId="0" fontId="79" fillId="0" borderId="0" xfId="0" applyNumberFormat="1" applyFont="1" applyFill="1" applyBorder="1" applyAlignment="1" applyProtection="1">
      <alignment vertical="center"/>
    </xf>
    <xf numFmtId="49" fontId="10" fillId="11" borderId="5" xfId="53" applyNumberFormat="1" applyFont="1" applyFill="1" applyBorder="1" applyAlignment="1" applyProtection="1">
      <alignment horizontal="center" vertical="center" wrapText="1"/>
    </xf>
    <xf numFmtId="49" fontId="10" fillId="0" borderId="0"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33" fillId="7" borderId="23" xfId="33" applyNumberFormat="1" applyFont="1" applyFill="1" applyBorder="1" applyAlignment="1" applyProtection="1">
      <alignment horizontal="center" vertical="center" wrapText="1"/>
    </xf>
    <xf numFmtId="0" fontId="10" fillId="0" borderId="0" xfId="47" applyFont="1" applyFill="1" applyBorder="1" applyAlignment="1" applyProtection="1">
      <alignment horizontal="right" vertical="center" wrapText="1"/>
    </xf>
    <xf numFmtId="0" fontId="0" fillId="12" borderId="5" xfId="47"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left" vertical="center" wrapText="1" indent="1"/>
    </xf>
    <xf numFmtId="49" fontId="110" fillId="0" borderId="13" xfId="30" applyNumberFormat="1" applyFont="1" applyFill="1" applyBorder="1" applyAlignment="1" applyProtection="1">
      <alignment horizontal="left" vertical="center" wrapText="1"/>
    </xf>
    <xf numFmtId="0" fontId="107" fillId="0" borderId="5" xfId="30" applyNumberFormat="1" applyFont="1" applyFill="1" applyBorder="1" applyAlignment="1" applyProtection="1">
      <alignment horizontal="left" vertical="center" wrapText="1" indent="2"/>
    </xf>
    <xf numFmtId="49" fontId="107" fillId="0" borderId="5" xfId="54" applyNumberFormat="1" applyFont="1" applyFill="1" applyBorder="1" applyAlignment="1" applyProtection="1">
      <alignment horizontal="center" vertical="center" wrapText="1"/>
    </xf>
    <xf numFmtId="0" fontId="108" fillId="0" borderId="0" xfId="54" applyFont="1" applyFill="1" applyAlignment="1" applyProtection="1">
      <alignment vertical="center" wrapText="1"/>
    </xf>
    <xf numFmtId="0" fontId="10" fillId="0" borderId="0" xfId="54" applyFont="1" applyFill="1" applyAlignment="1" applyProtection="1">
      <alignment vertical="top"/>
    </xf>
    <xf numFmtId="0" fontId="59" fillId="0" borderId="0" xfId="54" applyFont="1" applyFill="1" applyAlignment="1" applyProtection="1">
      <alignment horizontal="right" vertical="top" wrapText="1"/>
    </xf>
    <xf numFmtId="0" fontId="10" fillId="0" borderId="16" xfId="54" applyNumberFormat="1" applyFont="1" applyFill="1" applyBorder="1" applyAlignment="1" applyProtection="1">
      <alignment vertical="center" wrapText="1"/>
    </xf>
    <xf numFmtId="49" fontId="47" fillId="13" borderId="15" xfId="35" applyFont="1" applyFill="1" applyBorder="1" applyAlignment="1" applyProtection="1">
      <alignment horizontal="center" vertical="top"/>
    </xf>
    <xf numFmtId="0" fontId="10" fillId="0" borderId="26" xfId="54" applyNumberFormat="1" applyFont="1" applyFill="1" applyBorder="1" applyAlignment="1" applyProtection="1">
      <alignment vertical="top" wrapText="1"/>
    </xf>
    <xf numFmtId="0" fontId="0" fillId="0" borderId="0" xfId="0" applyNumberFormat="1" applyAlignment="1">
      <alignment horizontal="left" vertical="top" wrapText="1"/>
    </xf>
    <xf numFmtId="0" fontId="107" fillId="0" borderId="0" xfId="0" applyNumberFormat="1" applyFont="1" applyFill="1" applyBorder="1" applyAlignment="1" applyProtection="1">
      <alignment vertical="center"/>
    </xf>
    <xf numFmtId="49" fontId="61" fillId="0" borderId="0" xfId="54" applyNumberFormat="1" applyFont="1" applyFill="1" applyAlignment="1" applyProtection="1">
      <alignment vertical="center" wrapText="1"/>
    </xf>
    <xf numFmtId="0" fontId="111" fillId="7" borderId="0" xfId="54" applyFont="1" applyFill="1" applyBorder="1" applyAlignment="1" applyProtection="1">
      <alignment vertical="center" wrapText="1"/>
    </xf>
    <xf numFmtId="0" fontId="61" fillId="7" borderId="0" xfId="54" applyFont="1" applyFill="1" applyBorder="1" applyAlignment="1" applyProtection="1">
      <alignment vertical="center" wrapText="1"/>
    </xf>
    <xf numFmtId="0" fontId="10" fillId="7" borderId="0" xfId="52" applyFont="1" applyFill="1" applyBorder="1" applyAlignment="1" applyProtection="1">
      <alignment horizontal="right" vertical="center" wrapText="1" indent="1"/>
    </xf>
    <xf numFmtId="0" fontId="10" fillId="0" borderId="16" xfId="54" applyNumberFormat="1" applyFont="1" applyFill="1" applyBorder="1" applyAlignment="1" applyProtection="1">
      <alignment vertical="top" wrapText="1"/>
    </xf>
    <xf numFmtId="0" fontId="10" fillId="0" borderId="0" xfId="54" applyFont="1" applyFill="1" applyAlignment="1" applyProtection="1">
      <alignment vertical="center" wrapText="1"/>
    </xf>
    <xf numFmtId="49" fontId="10" fillId="0" borderId="5" xfId="54"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10" fillId="0" borderId="5" xfId="53" applyFont="1" applyBorder="1" applyAlignment="1" applyProtection="1">
      <alignment horizontal="left" vertical="center"/>
    </xf>
    <xf numFmtId="49" fontId="10" fillId="0" borderId="0" xfId="35" applyNumberFormat="1" applyFont="1">
      <alignment vertical="top"/>
    </xf>
    <xf numFmtId="0" fontId="10" fillId="0" borderId="0" xfId="54" applyFont="1" applyFill="1" applyBorder="1" applyAlignment="1" applyProtection="1">
      <alignment vertical="center" wrapText="1"/>
    </xf>
    <xf numFmtId="0" fontId="10" fillId="8" borderId="5" xfId="53" applyNumberFormat="1" applyFont="1" applyFill="1" applyBorder="1" applyAlignment="1" applyProtection="1">
      <alignment horizontal="left" vertical="center" wrapText="1"/>
    </xf>
    <xf numFmtId="0" fontId="71" fillId="0" borderId="0" xfId="54" applyFont="1" applyFill="1" applyAlignment="1" applyProtection="1">
      <alignment vertical="center" wrapText="1"/>
    </xf>
    <xf numFmtId="49" fontId="79" fillId="0" borderId="0" xfId="54" applyNumberFormat="1" applyFont="1" applyFill="1" applyAlignment="1" applyProtection="1">
      <alignment vertical="center" wrapText="1"/>
    </xf>
    <xf numFmtId="0" fontId="79" fillId="0" borderId="0" xfId="54" applyFont="1" applyFill="1" applyAlignment="1" applyProtection="1">
      <alignment vertical="center" wrapText="1"/>
    </xf>
    <xf numFmtId="0" fontId="36" fillId="0" borderId="0" xfId="54" applyFont="1" applyFill="1" applyAlignment="1" applyProtection="1">
      <alignment vertical="center" wrapText="1"/>
    </xf>
    <xf numFmtId="0" fontId="10" fillId="0" borderId="5" xfId="47" applyNumberFormat="1" applyFont="1" applyFill="1" applyBorder="1" applyAlignment="1" applyProtection="1">
      <alignment horizontal="center" vertical="center" wrapText="1"/>
    </xf>
    <xf numFmtId="49" fontId="85" fillId="7" borderId="0" xfId="33" applyNumberFormat="1" applyFont="1" applyFill="1" applyBorder="1" applyAlignment="1" applyProtection="1">
      <alignment horizontal="center" vertical="center" wrapText="1"/>
    </xf>
    <xf numFmtId="0" fontId="85" fillId="0" borderId="0" xfId="47" applyNumberFormat="1" applyFont="1" applyFill="1" applyBorder="1" applyAlignment="1" applyProtection="1">
      <alignment horizontal="center" vertical="center" wrapText="1"/>
    </xf>
    <xf numFmtId="0" fontId="85" fillId="0" borderId="0" xfId="53" applyNumberFormat="1" applyFont="1" applyFill="1" applyBorder="1" applyAlignment="1" applyProtection="1">
      <alignment horizontal="center" vertical="center" wrapText="1"/>
    </xf>
    <xf numFmtId="0" fontId="10" fillId="0" borderId="5" xfId="54" applyNumberFormat="1" applyFont="1" applyFill="1" applyBorder="1" applyAlignment="1" applyProtection="1">
      <alignment horizontal="center" vertical="center" wrapText="1"/>
    </xf>
    <xf numFmtId="0" fontId="10" fillId="0" borderId="5" xfId="47" applyFont="1" applyFill="1" applyBorder="1" applyAlignment="1" applyProtection="1">
      <alignment horizontal="left" vertical="center" wrapText="1" indent="1"/>
    </xf>
    <xf numFmtId="0" fontId="10" fillId="0" borderId="5" xfId="54" applyNumberFormat="1" applyFont="1" applyFill="1" applyBorder="1" applyAlignment="1" applyProtection="1">
      <alignment vertical="center" wrapText="1"/>
    </xf>
    <xf numFmtId="0" fontId="10" fillId="0" borderId="5" xfId="47" applyFont="1" applyFill="1" applyBorder="1" applyAlignment="1" applyProtection="1">
      <alignment horizontal="left" vertical="center" wrapText="1" indent="3"/>
    </xf>
    <xf numFmtId="0" fontId="10" fillId="0" borderId="5" xfId="47" applyFont="1" applyFill="1" applyBorder="1" applyAlignment="1" applyProtection="1">
      <alignment horizontal="left" vertical="center" wrapText="1" indent="4"/>
    </xf>
    <xf numFmtId="49" fontId="10" fillId="13" borderId="13" xfId="54" applyNumberFormat="1" applyFont="1" applyFill="1" applyBorder="1" applyAlignment="1" applyProtection="1">
      <alignment horizontal="center" vertical="center" wrapText="1"/>
    </xf>
    <xf numFmtId="0" fontId="10" fillId="13" borderId="15" xfId="53" applyNumberFormat="1" applyFont="1" applyFill="1" applyBorder="1" applyAlignment="1" applyProtection="1">
      <alignment horizontal="left" vertical="center" wrapText="1"/>
    </xf>
    <xf numFmtId="49" fontId="10" fillId="13" borderId="14" xfId="54" applyNumberFormat="1" applyFont="1" applyFill="1" applyBorder="1" applyAlignment="1" applyProtection="1">
      <alignment vertical="center" wrapText="1"/>
    </xf>
    <xf numFmtId="49" fontId="10" fillId="0" borderId="0" xfId="54" applyNumberFormat="1"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10" fillId="13" borderId="13" xfId="54" applyFont="1" applyFill="1" applyBorder="1" applyAlignment="1" applyProtection="1">
      <alignment vertical="center" wrapText="1"/>
    </xf>
    <xf numFmtId="49" fontId="10" fillId="10" borderId="5" xfId="35" applyNumberFormat="1" applyFont="1" applyFill="1" applyBorder="1" applyAlignment="1" applyProtection="1">
      <alignment horizontal="center" vertical="top" wrapText="1"/>
    </xf>
    <xf numFmtId="0" fontId="10" fillId="9" borderId="5" xfId="52" applyNumberFormat="1" applyFont="1" applyFill="1" applyBorder="1" applyAlignment="1" applyProtection="1">
      <alignment horizontal="left" vertical="center" wrapText="1" indent="1"/>
      <protection locked="0"/>
    </xf>
    <xf numFmtId="49" fontId="44" fillId="13" borderId="15" xfId="35" applyFont="1" applyFill="1" applyBorder="1" applyAlignment="1" applyProtection="1">
      <alignment horizontal="left" vertical="center" indent="2"/>
    </xf>
    <xf numFmtId="0" fontId="61" fillId="0" borderId="0" xfId="54" applyFont="1" applyFill="1" applyAlignment="1" applyProtection="1">
      <alignment vertical="center" wrapText="1"/>
    </xf>
    <xf numFmtId="0" fontId="79" fillId="0" borderId="0" xfId="54" applyFont="1" applyFill="1" applyAlignment="1" applyProtection="1">
      <alignment vertical="center"/>
    </xf>
    <xf numFmtId="0" fontId="10" fillId="0" borderId="5" xfId="47" applyFont="1" applyFill="1" applyBorder="1" applyAlignment="1" applyProtection="1">
      <alignment horizontal="left" vertical="center" wrapText="1" indent="2"/>
    </xf>
    <xf numFmtId="0" fontId="112" fillId="7" borderId="0" xfId="54" applyFont="1" applyFill="1" applyBorder="1" applyAlignment="1" applyProtection="1">
      <alignment horizontal="center" vertical="center" wrapText="1"/>
    </xf>
    <xf numFmtId="0" fontId="61" fillId="0" borderId="0" xfId="53" applyNumberFormat="1" applyFont="1" applyFill="1" applyBorder="1" applyAlignment="1" applyProtection="1">
      <alignment vertical="center" wrapText="1"/>
    </xf>
    <xf numFmtId="0" fontId="61" fillId="0" borderId="0" xfId="54" applyFont="1" applyFill="1" applyBorder="1" applyAlignment="1" applyProtection="1">
      <alignment vertical="center" wrapText="1"/>
    </xf>
    <xf numFmtId="49" fontId="44" fillId="13" borderId="17" xfId="0" applyFont="1" applyFill="1" applyBorder="1" applyAlignment="1" applyProtection="1">
      <alignment vertical="center" wrapText="1"/>
    </xf>
    <xf numFmtId="49" fontId="44" fillId="13" borderId="17" xfId="0" applyFont="1" applyFill="1" applyBorder="1" applyAlignment="1" applyProtection="1">
      <alignment vertical="center"/>
    </xf>
    <xf numFmtId="49" fontId="10" fillId="13" borderId="17" xfId="54" applyNumberFormat="1" applyFont="1" applyFill="1" applyBorder="1" applyAlignment="1" applyProtection="1">
      <alignment horizontal="left" vertical="center" wrapText="1" indent="4"/>
    </xf>
    <xf numFmtId="0" fontId="10" fillId="0" borderId="14" xfId="54" applyNumberFormat="1" applyFont="1" applyFill="1" applyBorder="1" applyAlignment="1" applyProtection="1">
      <alignment horizontal="left" vertical="center" wrapText="1" indent="4"/>
    </xf>
    <xf numFmtId="0" fontId="10" fillId="0" borderId="13" xfId="54" applyNumberFormat="1" applyFont="1" applyFill="1" applyBorder="1" applyAlignment="1" applyProtection="1">
      <alignment horizontal="left" vertical="center" wrapText="1" indent="6"/>
    </xf>
    <xf numFmtId="4" fontId="0" fillId="7" borderId="13" xfId="0" applyNumberFormat="1" applyFill="1" applyBorder="1" applyAlignment="1" applyProtection="1">
      <alignment horizontal="right" vertical="center"/>
    </xf>
    <xf numFmtId="49" fontId="61" fillId="0" borderId="46" xfId="53" applyNumberFormat="1" applyFont="1" applyFill="1" applyBorder="1" applyAlignment="1" applyProtection="1">
      <alignment horizontal="center" vertical="center" wrapText="1"/>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37" fillId="0" borderId="20" xfId="54" applyFont="1" applyFill="1" applyBorder="1" applyAlignment="1" applyProtection="1">
      <alignment horizontal="center"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0" fontId="10" fillId="0" borderId="0" xfId="54" applyFont="1" applyFill="1" applyAlignment="1" applyProtection="1">
      <alignment vertical="center" wrapText="1"/>
    </xf>
    <xf numFmtId="49" fontId="36" fillId="0" borderId="0" xfId="0" applyFont="1" applyBorder="1">
      <alignment vertical="top"/>
    </xf>
    <xf numFmtId="0" fontId="37" fillId="0" borderId="0" xfId="54" applyFont="1" applyFill="1" applyAlignment="1" applyProtection="1">
      <alignment horizontal="center" vertical="center" wrapText="1"/>
    </xf>
    <xf numFmtId="49" fontId="10" fillId="0" borderId="0" xfId="0" applyFont="1" applyBorder="1">
      <alignment vertical="top"/>
    </xf>
    <xf numFmtId="49" fontId="10" fillId="0" borderId="0" xfId="0" applyFont="1" applyBorder="1" applyAlignment="1">
      <alignment vertical="top"/>
    </xf>
    <xf numFmtId="0" fontId="79" fillId="0" borderId="0" xfId="54" applyFont="1" applyFill="1" applyBorder="1" applyAlignment="1" applyProtection="1">
      <alignment vertical="center" wrapText="1"/>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0" fontId="10" fillId="0" borderId="0" xfId="54" applyFont="1" applyFill="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0" fontId="37" fillId="0" borderId="0" xfId="54" applyFont="1" applyFill="1" applyAlignment="1" applyProtection="1">
      <alignment horizontal="center" vertical="center" wrapText="1"/>
    </xf>
    <xf numFmtId="49" fontId="10" fillId="0" borderId="0" xfId="0" applyNumberFormat="1" applyFont="1" applyAlignment="1">
      <alignment vertical="center"/>
    </xf>
    <xf numFmtId="49" fontId="10" fillId="0" borderId="0" xfId="0" applyFont="1">
      <alignment vertical="top"/>
    </xf>
    <xf numFmtId="49" fontId="10" fillId="0" borderId="0" xfId="0" applyFont="1" applyBorder="1">
      <alignment vertical="top"/>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49" fontId="79" fillId="0" borderId="0" xfId="0" applyFont="1" applyBorder="1">
      <alignment vertical="top"/>
    </xf>
    <xf numFmtId="49" fontId="79" fillId="0" borderId="0" xfId="0" applyNumberFormat="1" applyFont="1" applyBorder="1" applyAlignment="1">
      <alignment vertical="center"/>
    </xf>
    <xf numFmtId="0" fontId="37" fillId="7" borderId="0" xfId="54" applyFont="1" applyFill="1" applyBorder="1" applyAlignment="1" applyProtection="1">
      <alignment vertical="center" wrapText="1"/>
    </xf>
    <xf numFmtId="0" fontId="15" fillId="0" borderId="0" xfId="54" applyFont="1" applyFill="1" applyBorder="1" applyAlignment="1" applyProtection="1">
      <alignment horizontal="center" vertical="center" wrapText="1"/>
    </xf>
    <xf numFmtId="0" fontId="15" fillId="0" borderId="0" xfId="54" applyFont="1" applyFill="1" applyBorder="1" applyAlignment="1" applyProtection="1">
      <alignment vertical="center" wrapText="1"/>
    </xf>
    <xf numFmtId="49" fontId="0" fillId="0" borderId="0" xfId="0">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49" fontId="10" fillId="0" borderId="0" xfId="54" applyNumberFormat="1" applyFont="1" applyFill="1" applyAlignment="1" applyProtection="1">
      <alignment vertical="center" wrapText="1"/>
    </xf>
    <xf numFmtId="0" fontId="15" fillId="0" borderId="0" xfId="54" applyFont="1" applyFill="1" applyAlignment="1" applyProtection="1">
      <alignment horizontal="center" vertical="center" wrapText="1"/>
    </xf>
    <xf numFmtId="0" fontId="10" fillId="0" borderId="0" xfId="54" applyFont="1" applyFill="1" applyBorder="1" applyAlignment="1" applyProtection="1">
      <alignment vertical="center" wrapText="1"/>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49" fontId="10" fillId="0" borderId="0" xfId="0" applyNumberFormat="1" applyFont="1" applyAlignment="1">
      <alignment vertical="center"/>
    </xf>
    <xf numFmtId="49" fontId="10" fillId="0" borderId="0" xfId="0" applyFont="1">
      <alignment vertical="top"/>
    </xf>
    <xf numFmtId="49" fontId="10" fillId="13" borderId="18" xfId="53" applyNumberFormat="1" applyFont="1" applyFill="1" applyBorder="1" applyAlignment="1" applyProtection="1">
      <alignment horizontal="center"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79" fillId="0" borderId="0" xfId="54" applyFont="1" applyFill="1" applyAlignment="1" applyProtection="1">
      <alignment vertical="center" wrapText="1"/>
    </xf>
    <xf numFmtId="0" fontId="45" fillId="7" borderId="0" xfId="54" applyFont="1" applyFill="1" applyBorder="1" applyAlignment="1" applyProtection="1">
      <alignment vertical="top" wrapText="1"/>
    </xf>
    <xf numFmtId="49" fontId="79" fillId="0" borderId="0" xfId="0" applyFont="1">
      <alignment vertical="top"/>
    </xf>
    <xf numFmtId="0" fontId="79" fillId="0" borderId="0" xfId="53" applyNumberFormat="1" applyFont="1" applyFill="1" applyBorder="1" applyAlignment="1" applyProtection="1">
      <alignment vertical="center" wrapText="1"/>
    </xf>
    <xf numFmtId="49" fontId="79" fillId="0" borderId="0" xfId="0" applyFont="1" applyAlignment="1">
      <alignment vertical="top"/>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0" fontId="79" fillId="0" borderId="0" xfId="54" applyFont="1" applyFill="1" applyBorder="1" applyAlignment="1" applyProtection="1">
      <alignment vertical="center" wrapText="1"/>
    </xf>
    <xf numFmtId="49" fontId="79" fillId="0" borderId="0" xfId="0" applyFont="1" applyBorder="1">
      <alignment vertical="top"/>
    </xf>
    <xf numFmtId="49" fontId="79" fillId="0" borderId="0" xfId="0" applyNumberFormat="1" applyFont="1" applyAlignment="1">
      <alignment vertical="center"/>
    </xf>
    <xf numFmtId="0" fontId="79" fillId="0" borderId="0" xfId="54" applyFont="1" applyFill="1" applyAlignment="1" applyProtection="1">
      <alignment horizontal="center" vertical="center" wrapText="1"/>
    </xf>
    <xf numFmtId="0" fontId="10" fillId="0" borderId="0" xfId="54" applyFont="1" applyFill="1" applyAlignment="1" applyProtection="1">
      <alignment vertical="top" wrapText="1"/>
    </xf>
    <xf numFmtId="0" fontId="10" fillId="0" borderId="16" xfId="54" applyNumberFormat="1" applyFont="1" applyFill="1" applyBorder="1" applyAlignment="1" applyProtection="1">
      <alignment vertical="center" wrapText="1"/>
    </xf>
    <xf numFmtId="0" fontId="10" fillId="0" borderId="0"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10" fillId="0" borderId="0" xfId="47" applyFont="1" applyFill="1" applyBorder="1" applyAlignment="1" applyProtection="1">
      <alignment horizontal="right" vertical="center" wrapText="1"/>
    </xf>
    <xf numFmtId="0" fontId="33" fillId="7" borderId="23" xfId="33" applyNumberFormat="1" applyFont="1" applyFill="1" applyBorder="1" applyAlignment="1" applyProtection="1">
      <alignment horizontal="center" vertical="center" wrapText="1"/>
    </xf>
    <xf numFmtId="0" fontId="79" fillId="0" borderId="0" xfId="54" applyFont="1" applyFill="1" applyBorder="1" applyAlignment="1" applyProtection="1">
      <alignment horizontal="center" vertical="center" wrapText="1"/>
    </xf>
    <xf numFmtId="0" fontId="10"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0" fontId="10" fillId="0" borderId="5" xfId="54" applyNumberFormat="1"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0" fillId="0" borderId="0" xfId="0" applyNumberFormat="1">
      <alignment vertical="top"/>
    </xf>
    <xf numFmtId="0" fontId="10" fillId="0" borderId="5" xfId="51" applyFont="1" applyFill="1" applyBorder="1" applyAlignment="1" applyProtection="1">
      <alignment vertical="top" wrapText="1"/>
    </xf>
    <xf numFmtId="0" fontId="0" fillId="0" borderId="16" xfId="0" applyNumberFormat="1" applyBorder="1" applyAlignment="1">
      <alignment vertical="top" wrapText="1"/>
    </xf>
    <xf numFmtId="0" fontId="10" fillId="0" borderId="16" xfId="51" applyFont="1" applyFill="1" applyBorder="1" applyAlignment="1" applyProtection="1">
      <alignment vertical="center" wrapText="1"/>
    </xf>
    <xf numFmtId="0" fontId="0" fillId="0" borderId="16" xfId="0" applyNumberFormat="1" applyBorder="1">
      <alignment vertical="top"/>
    </xf>
    <xf numFmtId="0" fontId="0" fillId="0" borderId="5" xfId="51" applyFont="1" applyFill="1" applyBorder="1" applyAlignment="1" applyProtection="1">
      <alignment horizontal="right" vertical="top" wrapText="1"/>
    </xf>
    <xf numFmtId="49" fontId="10" fillId="0" borderId="5" xfId="0" applyNumberFormat="1" applyFont="1" applyBorder="1" applyAlignment="1" applyProtection="1">
      <alignment horizontal="right" vertical="top"/>
    </xf>
    <xf numFmtId="49" fontId="10" fillId="0" borderId="16" xfId="0" applyNumberFormat="1" applyFont="1" applyBorder="1" applyAlignment="1" applyProtection="1">
      <alignment horizontal="right" vertical="top"/>
    </xf>
    <xf numFmtId="49" fontId="44" fillId="13" borderId="15" xfId="0" applyFont="1" applyFill="1" applyBorder="1" applyAlignment="1" applyProtection="1">
      <alignment horizontal="left" vertical="center" indent="3"/>
    </xf>
    <xf numFmtId="49" fontId="0" fillId="0" borderId="0" xfId="0">
      <alignment vertical="top"/>
    </xf>
    <xf numFmtId="0" fontId="10" fillId="0" borderId="0" xfId="54" applyFont="1" applyFill="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0" fontId="15" fillId="0" borderId="0" xfId="54" applyFont="1" applyFill="1" applyAlignment="1" applyProtection="1">
      <alignment vertical="center" wrapText="1"/>
    </xf>
    <xf numFmtId="0" fontId="15" fillId="0" borderId="0" xfId="54" applyFont="1" applyFill="1" applyAlignment="1" applyProtection="1">
      <alignment horizontal="center" vertical="center" wrapText="1"/>
    </xf>
    <xf numFmtId="0" fontId="37" fillId="0" borderId="0" xfId="54" applyFont="1" applyFill="1" applyAlignment="1" applyProtection="1">
      <alignment horizontal="center" vertical="center" wrapText="1"/>
    </xf>
    <xf numFmtId="49" fontId="10" fillId="0" borderId="0" xfId="0" applyFont="1">
      <alignment vertical="top"/>
    </xf>
    <xf numFmtId="0" fontId="45" fillId="7" borderId="0" xfId="54" applyFont="1" applyFill="1" applyBorder="1" applyAlignment="1" applyProtection="1">
      <alignment vertical="top" wrapText="1"/>
    </xf>
    <xf numFmtId="49" fontId="79" fillId="0" borderId="0" xfId="0" applyFont="1">
      <alignment vertical="top"/>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79" fillId="0" borderId="0" xfId="0" applyFont="1" applyFill="1" applyBorder="1" applyProtection="1">
      <alignment vertical="top"/>
    </xf>
    <xf numFmtId="49" fontId="79" fillId="0" borderId="0" xfId="0" applyFont="1" applyBorder="1">
      <alignment vertical="top"/>
    </xf>
    <xf numFmtId="49" fontId="79" fillId="0" borderId="0" xfId="0" applyNumberFormat="1" applyFont="1" applyBorder="1" applyAlignment="1">
      <alignment vertical="center"/>
    </xf>
    <xf numFmtId="49" fontId="79" fillId="0" borderId="0" xfId="0" applyNumberFormat="1" applyFont="1" applyAlignment="1">
      <alignment vertical="center"/>
    </xf>
    <xf numFmtId="49" fontId="0" fillId="0" borderId="0" xfId="0">
      <alignment vertical="top"/>
    </xf>
    <xf numFmtId="0" fontId="10" fillId="0" borderId="0" xfId="54" applyFont="1" applyFill="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0" fontId="15" fillId="0" borderId="0" xfId="54" applyFont="1" applyFill="1" applyAlignment="1" applyProtection="1">
      <alignment vertical="center" wrapText="1"/>
    </xf>
    <xf numFmtId="0" fontId="15" fillId="0" borderId="0" xfId="54" applyFont="1" applyFill="1" applyAlignment="1" applyProtection="1">
      <alignment horizontal="center" vertical="center" wrapText="1"/>
    </xf>
    <xf numFmtId="0" fontId="37" fillId="0" borderId="0" xfId="54" applyFont="1" applyFill="1" applyAlignment="1" applyProtection="1">
      <alignment horizontal="center" vertical="center" wrapText="1"/>
    </xf>
    <xf numFmtId="0" fontId="10" fillId="9" borderId="5" xfId="54" applyNumberFormat="1" applyFont="1" applyFill="1" applyBorder="1" applyAlignment="1" applyProtection="1">
      <alignment horizontal="left" vertical="center" wrapText="1" indent="6"/>
      <protection locked="0"/>
    </xf>
    <xf numFmtId="49" fontId="10" fillId="0" borderId="0" xfId="0" applyFont="1">
      <alignment vertical="top"/>
    </xf>
    <xf numFmtId="49" fontId="10" fillId="9" borderId="5" xfId="54" applyNumberFormat="1" applyFont="1" applyFill="1" applyBorder="1" applyAlignment="1" applyProtection="1">
      <alignment horizontal="left" vertical="center" wrapText="1" indent="7"/>
      <protection locked="0"/>
    </xf>
    <xf numFmtId="49" fontId="10" fillId="9" borderId="5" xfId="54" applyNumberFormat="1" applyFont="1" applyFill="1" applyBorder="1" applyAlignment="1" applyProtection="1">
      <alignment horizontal="left" vertical="center" wrapText="1" indent="4"/>
      <protection locked="0"/>
    </xf>
    <xf numFmtId="49" fontId="10" fillId="9" borderId="5" xfId="49" applyNumberFormat="1" applyFont="1" applyFill="1" applyBorder="1" applyAlignment="1" applyProtection="1">
      <alignment horizontal="left" vertical="center" wrapText="1"/>
      <protection locked="0"/>
    </xf>
    <xf numFmtId="49" fontId="10" fillId="2" borderId="5" xfId="30" applyNumberFormat="1" applyFont="1" applyFill="1" applyBorder="1" applyAlignment="1" applyProtection="1">
      <alignment horizontal="left" vertical="center" wrapText="1"/>
      <protection locked="0"/>
    </xf>
    <xf numFmtId="4" fontId="0" fillId="9" borderId="5" xfId="0" applyNumberFormat="1" applyFill="1" applyBorder="1" applyAlignment="1" applyProtection="1">
      <alignment horizontal="right" vertical="center" wrapText="1"/>
      <protection locked="0"/>
    </xf>
    <xf numFmtId="0" fontId="45" fillId="7" borderId="0" xfId="54" applyFont="1" applyFill="1" applyBorder="1" applyAlignment="1" applyProtection="1">
      <alignment vertical="top" wrapText="1"/>
    </xf>
    <xf numFmtId="49" fontId="79" fillId="0" borderId="0" xfId="0" applyFont="1">
      <alignment vertical="top"/>
    </xf>
    <xf numFmtId="169" fontId="10" fillId="9" borderId="5" xfId="30" applyNumberFormat="1" applyFont="1" applyFill="1" applyBorder="1" applyAlignment="1" applyProtection="1">
      <alignment horizontal="right" vertical="center" wrapText="1"/>
      <protection locked="0"/>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79" fillId="0" borderId="0" xfId="0" applyFont="1" applyFill="1" applyBorder="1" applyProtection="1">
      <alignment vertical="top"/>
    </xf>
    <xf numFmtId="49" fontId="79" fillId="0" borderId="0" xfId="0" applyFont="1" applyBorder="1">
      <alignment vertical="top"/>
    </xf>
    <xf numFmtId="49" fontId="79" fillId="0" borderId="0" xfId="0" applyNumberFormat="1" applyFont="1" applyBorder="1" applyAlignment="1">
      <alignment vertical="center"/>
    </xf>
    <xf numFmtId="49" fontId="79" fillId="0" borderId="0" xfId="0" applyNumberFormat="1" applyFont="1" applyAlignment="1">
      <alignment vertical="center"/>
    </xf>
    <xf numFmtId="49" fontId="10" fillId="9" borderId="5" xfId="53" applyNumberFormat="1" applyFont="1" applyFill="1" applyBorder="1" applyAlignment="1" applyProtection="1">
      <alignment horizontal="left" vertical="center" wrapText="1"/>
      <protection locked="0"/>
    </xf>
    <xf numFmtId="49" fontId="10" fillId="0" borderId="5" xfId="53" applyNumberFormat="1" applyFont="1" applyFill="1" applyBorder="1" applyAlignment="1" applyProtection="1">
      <alignment horizontal="center" vertical="center" wrapText="1"/>
    </xf>
    <xf numFmtId="49" fontId="10" fillId="0" borderId="5" xfId="33" applyNumberFormat="1" applyFont="1" applyFill="1" applyBorder="1" applyAlignment="1" applyProtection="1">
      <alignment horizontal="center" vertical="center" wrapText="1"/>
    </xf>
    <xf numFmtId="0" fontId="44" fillId="0" borderId="5" xfId="0" applyNumberFormat="1" applyFont="1" applyFill="1" applyBorder="1" applyAlignment="1" applyProtection="1">
      <alignment horizontal="left" vertical="center"/>
    </xf>
    <xf numFmtId="49" fontId="74" fillId="9" borderId="5" xfId="30"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0" fontId="0" fillId="0" borderId="0" xfId="0" applyNumberFormat="1">
      <alignment vertical="top"/>
    </xf>
    <xf numFmtId="0" fontId="10" fillId="9" borderId="5" xfId="54" applyNumberFormat="1" applyFont="1" applyFill="1" applyBorder="1" applyAlignment="1" applyProtection="1">
      <alignment horizontal="left" vertical="center" wrapText="1"/>
      <protection locked="0"/>
    </xf>
    <xf numFmtId="169" fontId="10" fillId="0" borderId="5" xfId="30" applyNumberFormat="1" applyFont="1" applyFill="1" applyBorder="1" applyAlignment="1" applyProtection="1">
      <alignment horizontal="right" vertical="center" wrapText="1"/>
    </xf>
    <xf numFmtId="169" fontId="10" fillId="0" borderId="5" xfId="30" applyNumberFormat="1" applyFont="1" applyFill="1" applyBorder="1" applyAlignment="1" applyProtection="1">
      <alignment vertical="center" wrapText="1"/>
    </xf>
    <xf numFmtId="4" fontId="10" fillId="0" borderId="5" xfId="54" applyNumberFormat="1" applyFont="1" applyFill="1" applyBorder="1" applyAlignment="1" applyProtection="1">
      <alignment horizontal="left" vertical="center" wrapText="1"/>
    </xf>
    <xf numFmtId="49" fontId="0" fillId="7" borderId="5" xfId="53" applyNumberFormat="1" applyFont="1" applyFill="1" applyBorder="1" applyAlignment="1" applyProtection="1">
      <alignment horizontal="center" vertical="center" wrapText="1"/>
    </xf>
    <xf numFmtId="0" fontId="79" fillId="0" borderId="0" xfId="54" applyFont="1" applyFill="1" applyAlignment="1" applyProtection="1">
      <alignment vertical="top" wrapText="1"/>
    </xf>
    <xf numFmtId="49" fontId="0" fillId="9" borderId="5" xfId="53" applyNumberFormat="1" applyFont="1" applyFill="1" applyBorder="1" applyAlignment="1" applyProtection="1">
      <alignment horizontal="center" vertical="center" wrapText="1"/>
      <protection locked="0"/>
    </xf>
    <xf numFmtId="0" fontId="0" fillId="0" borderId="0" xfId="0" applyNumberFormat="1">
      <alignment vertical="top"/>
    </xf>
    <xf numFmtId="0" fontId="0" fillId="0" borderId="0" xfId="0" applyNumberFormat="1" applyAlignment="1">
      <alignment vertical="center"/>
    </xf>
    <xf numFmtId="0" fontId="10" fillId="0" borderId="5"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10" fillId="0" borderId="5" xfId="54" applyNumberFormat="1" applyFont="1" applyFill="1" applyBorder="1" applyAlignment="1" applyProtection="1">
      <alignment horizontal="left" vertical="top" wrapText="1"/>
    </xf>
    <xf numFmtId="0" fontId="33" fillId="7" borderId="23" xfId="33" applyNumberFormat="1" applyFont="1" applyFill="1" applyBorder="1" applyAlignment="1" applyProtection="1">
      <alignment horizontal="center" vertical="center" wrapText="1"/>
    </xf>
    <xf numFmtId="0" fontId="10"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14" fontId="10" fillId="8" borderId="5" xfId="53" applyNumberFormat="1" applyFont="1" applyFill="1" applyBorder="1" applyAlignment="1" applyProtection="1">
      <alignment horizontal="left" vertical="center" wrapText="1" indent="1"/>
    </xf>
    <xf numFmtId="14" fontId="53" fillId="0" borderId="5" xfId="53" applyNumberFormat="1" applyFont="1" applyFill="1" applyBorder="1" applyAlignment="1" applyProtection="1">
      <alignment horizontal="center" vertical="center" wrapText="1"/>
    </xf>
    <xf numFmtId="49" fontId="10" fillId="0" borderId="5" xfId="33" applyNumberFormat="1" applyFont="1" applyFill="1" applyBorder="1" applyAlignment="1" applyProtection="1">
      <alignment horizontal="center" vertical="center" wrapText="1"/>
    </xf>
    <xf numFmtId="0" fontId="10" fillId="0" borderId="5" xfId="53" applyNumberFormat="1" applyFont="1" applyFill="1" applyBorder="1" applyAlignment="1" applyProtection="1">
      <alignment horizontal="center" vertical="center" wrapText="1"/>
    </xf>
    <xf numFmtId="49" fontId="0" fillId="9" borderId="5" xfId="0" applyNumberFormat="1" applyFill="1" applyBorder="1" applyAlignment="1" applyProtection="1">
      <alignment horizontal="left" vertical="center" wrapText="1"/>
      <protection locked="0"/>
    </xf>
    <xf numFmtId="22" fontId="10" fillId="0" borderId="0" xfId="49" applyNumberFormat="1" applyFont="1" applyAlignment="1" applyProtection="1">
      <alignment horizontal="left" vertical="center" wrapText="1"/>
    </xf>
    <xf numFmtId="0" fontId="0" fillId="0" borderId="0" xfId="0" applyNumberFormat="1">
      <alignment vertical="top"/>
    </xf>
    <xf numFmtId="0" fontId="33" fillId="7" borderId="23" xfId="33" applyNumberFormat="1" applyFont="1" applyFill="1" applyBorder="1" applyAlignment="1" applyProtection="1">
      <alignment horizontal="center" vertical="center" wrapText="1"/>
    </xf>
    <xf numFmtId="0" fontId="79" fillId="0" borderId="0" xfId="54" applyFont="1" applyFill="1" applyBorder="1" applyAlignment="1" applyProtection="1">
      <alignment horizontal="center" vertical="center" wrapText="1"/>
    </xf>
    <xf numFmtId="0" fontId="37" fillId="7" borderId="0" xfId="54"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xf>
    <xf numFmtId="49" fontId="0" fillId="8" borderId="5" xfId="53" applyNumberFormat="1" applyFont="1" applyFill="1" applyBorder="1" applyAlignment="1" applyProtection="1">
      <alignment horizontal="left" vertical="center" wrapText="1" indent="1"/>
    </xf>
    <xf numFmtId="0" fontId="10" fillId="8" borderId="5" xfId="52" applyNumberFormat="1" applyFont="1" applyFill="1" applyBorder="1" applyAlignment="1" applyProtection="1">
      <alignment horizontal="left" vertical="center" wrapText="1" indent="1"/>
    </xf>
    <xf numFmtId="0" fontId="0" fillId="2" borderId="5" xfId="30" applyNumberFormat="1" applyFont="1" applyFill="1" applyBorder="1" applyAlignment="1" applyProtection="1">
      <alignment horizontal="left" vertical="center" wrapText="1" indent="2"/>
      <protection locked="0"/>
    </xf>
    <xf numFmtId="49" fontId="74" fillId="2" borderId="13" xfId="30" applyNumberFormat="1" applyFont="1" applyFill="1" applyBorder="1" applyAlignment="1" applyProtection="1">
      <alignment horizontal="left" vertical="center" wrapText="1"/>
      <protection locked="0"/>
    </xf>
    <xf numFmtId="49" fontId="37" fillId="0" borderId="5" xfId="33" applyNumberFormat="1" applyFont="1" applyFill="1" applyBorder="1" applyAlignment="1" applyProtection="1">
      <alignment horizontal="center" vertical="center" wrapText="1"/>
    </xf>
    <xf numFmtId="49" fontId="10" fillId="8" borderId="29" xfId="5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49" fontId="0" fillId="12" borderId="47" xfId="0" applyFont="1" applyFill="1" applyBorder="1" applyAlignment="1">
      <alignment horizontal="center" vertical="center"/>
    </xf>
    <xf numFmtId="0" fontId="0" fillId="0" borderId="0" xfId="0" applyNumberFormat="1">
      <alignment vertical="top"/>
    </xf>
    <xf numFmtId="0" fontId="0" fillId="0" borderId="0" xfId="0" applyNumberFormat="1" applyAlignment="1">
      <alignment vertical="center"/>
    </xf>
    <xf numFmtId="0" fontId="18" fillId="7" borderId="0" xfId="43" applyNumberFormat="1" applyFont="1" applyFill="1" applyBorder="1" applyAlignment="1" applyProtection="1">
      <alignment horizontal="justify" vertical="top" wrapText="1"/>
    </xf>
    <xf numFmtId="49" fontId="18" fillId="7" borderId="0" xfId="43" applyFont="1" applyFill="1" applyBorder="1" applyAlignment="1">
      <alignment horizontal="left" vertical="top" wrapText="1" indent="1"/>
    </xf>
    <xf numFmtId="49" fontId="74" fillId="0" borderId="0" xfId="30" applyNumberFormat="1" applyBorder="1" applyAlignment="1" applyProtection="1">
      <alignment vertical="center"/>
    </xf>
    <xf numFmtId="0" fontId="22" fillId="14" borderId="34" xfId="28" applyNumberFormat="1" applyFont="1" applyFill="1" applyBorder="1" applyAlignment="1" applyProtection="1">
      <alignment horizontal="left" vertical="center" wrapText="1" indent="1"/>
    </xf>
    <xf numFmtId="0" fontId="22" fillId="14" borderId="35" xfId="28" applyNumberFormat="1" applyFont="1" applyFill="1" applyBorder="1" applyAlignment="1" applyProtection="1">
      <alignment horizontal="left" vertical="center" wrapText="1" indent="1"/>
    </xf>
    <xf numFmtId="0" fontId="18" fillId="7" borderId="0" xfId="43" applyNumberFormat="1" applyFont="1" applyFill="1" applyBorder="1" applyAlignment="1">
      <alignment horizontal="justify" vertical="center" wrapText="1"/>
    </xf>
    <xf numFmtId="49" fontId="18" fillId="7" borderId="27" xfId="43" applyFont="1" applyFill="1" applyBorder="1" applyAlignment="1">
      <alignment vertical="center" wrapText="1"/>
    </xf>
    <xf numFmtId="49" fontId="18" fillId="7" borderId="0" xfId="43" applyFont="1" applyFill="1" applyBorder="1" applyAlignment="1">
      <alignment vertical="center" wrapText="1"/>
    </xf>
    <xf numFmtId="49" fontId="18" fillId="7" borderId="27" xfId="43" applyFont="1" applyFill="1" applyBorder="1" applyAlignment="1">
      <alignment horizontal="left" vertical="center" wrapText="1"/>
    </xf>
    <xf numFmtId="49" fontId="18" fillId="7" borderId="0" xfId="43" applyFont="1" applyFill="1" applyBorder="1" applyAlignment="1">
      <alignment horizontal="left" vertical="center" wrapText="1"/>
    </xf>
    <xf numFmtId="49" fontId="74" fillId="0" borderId="0" xfId="30" applyNumberFormat="1" applyFont="1" applyBorder="1" applyProtection="1">
      <alignment vertical="top"/>
    </xf>
    <xf numFmtId="49" fontId="0" fillId="0" borderId="0" xfId="0" applyBorder="1">
      <alignment vertical="top"/>
    </xf>
    <xf numFmtId="49" fontId="18" fillId="7" borderId="0" xfId="43" applyFont="1" applyFill="1" applyBorder="1" applyAlignment="1">
      <alignment horizontal="left" wrapText="1"/>
    </xf>
    <xf numFmtId="0" fontId="22" fillId="0" borderId="0" xfId="22" applyFont="1" applyFill="1" applyBorder="1" applyAlignment="1" applyProtection="1">
      <alignment horizontal="right" vertical="top" wrapText="1" indent="1"/>
    </xf>
    <xf numFmtId="49" fontId="18" fillId="7" borderId="0" xfId="43" applyFont="1" applyFill="1" applyBorder="1" applyAlignment="1">
      <alignment horizontal="justify" vertical="justify" wrapText="1"/>
    </xf>
    <xf numFmtId="0" fontId="22" fillId="0" borderId="0" xfId="22" applyFont="1" applyFill="1" applyBorder="1" applyAlignment="1" applyProtection="1">
      <alignment horizontal="left" vertical="top" wrapText="1"/>
    </xf>
    <xf numFmtId="0" fontId="18" fillId="7" borderId="0" xfId="43" applyNumberFormat="1" applyFont="1" applyFill="1" applyBorder="1" applyAlignment="1">
      <alignment horizontal="justify" vertical="top" wrapText="1"/>
    </xf>
    <xf numFmtId="0" fontId="22" fillId="0" borderId="0" xfId="22" applyFont="1" applyFill="1" applyBorder="1" applyAlignment="1" applyProtection="1">
      <alignment horizontal="right" vertical="top" wrapText="1"/>
    </xf>
    <xf numFmtId="0" fontId="22" fillId="0" borderId="14" xfId="55" applyFont="1" applyBorder="1" applyAlignment="1">
      <alignment horizontal="center" vertical="center" wrapText="1"/>
    </xf>
    <xf numFmtId="0" fontId="22" fillId="0" borderId="13" xfId="55" applyFont="1" applyBorder="1" applyAlignment="1">
      <alignment horizontal="center" vertical="center" wrapText="1"/>
    </xf>
    <xf numFmtId="0" fontId="12" fillId="0" borderId="0" xfId="52" applyFont="1" applyAlignment="1" applyProtection="1">
      <alignment horizontal="left" vertical="top" wrapText="1"/>
    </xf>
    <xf numFmtId="171" fontId="10" fillId="0" borderId="13" xfId="54" applyNumberFormat="1" applyFont="1" applyFill="1" applyBorder="1" applyAlignment="1" applyProtection="1">
      <alignment horizontal="center" vertical="center" wrapText="1"/>
    </xf>
    <xf numFmtId="171" fontId="10" fillId="0" borderId="14" xfId="54" applyNumberFormat="1" applyFont="1" applyFill="1" applyBorder="1" applyAlignment="1" applyProtection="1">
      <alignment horizontal="center" vertical="center" wrapText="1"/>
    </xf>
    <xf numFmtId="171" fontId="10" fillId="0" borderId="5" xfId="54" applyNumberFormat="1" applyFont="1" applyFill="1" applyBorder="1" applyAlignment="1" applyProtection="1">
      <alignment horizontal="center" vertical="center" wrapText="1"/>
    </xf>
    <xf numFmtId="49" fontId="33" fillId="0" borderId="15" xfId="33" applyNumberFormat="1" applyFont="1" applyFill="1" applyBorder="1" applyAlignment="1" applyProtection="1">
      <alignment horizontal="center" vertical="center" wrapText="1"/>
    </xf>
    <xf numFmtId="0" fontId="22" fillId="0" borderId="14" xfId="32" applyFont="1" applyFill="1" applyBorder="1" applyAlignment="1" applyProtection="1">
      <alignment horizontal="left" vertical="center" wrapText="1" indent="1"/>
    </xf>
    <xf numFmtId="0" fontId="22" fillId="0" borderId="5" xfId="32" applyFont="1" applyFill="1" applyBorder="1" applyAlignment="1" applyProtection="1">
      <alignment horizontal="left" vertical="center" wrapText="1" indent="1"/>
    </xf>
    <xf numFmtId="0" fontId="22" fillId="0" borderId="13" xfId="32" applyFont="1" applyFill="1" applyBorder="1" applyAlignment="1" applyProtection="1">
      <alignment horizontal="left" vertical="center" wrapText="1" indent="1"/>
    </xf>
    <xf numFmtId="0" fontId="10" fillId="0" borderId="0" xfId="54" applyFont="1" applyFill="1" applyBorder="1" applyAlignment="1" applyProtection="1">
      <alignment horizontal="center" vertical="center" wrapText="1"/>
    </xf>
    <xf numFmtId="49" fontId="10" fillId="0" borderId="0" xfId="53" applyNumberFormat="1" applyFont="1" applyFill="1" applyBorder="1" applyAlignment="1" applyProtection="1">
      <alignment horizontal="center" vertical="center" wrapText="1"/>
    </xf>
    <xf numFmtId="0" fontId="10" fillId="0" borderId="5" xfId="54" applyFont="1" applyFill="1" applyBorder="1" applyAlignment="1" applyProtection="1">
      <alignment horizontal="center" vertical="center" wrapText="1"/>
    </xf>
    <xf numFmtId="4" fontId="10" fillId="0" borderId="5" xfId="34" applyFont="1" applyFill="1" applyBorder="1" applyAlignment="1" applyProtection="1">
      <alignment horizontal="center" vertical="center" wrapText="1"/>
    </xf>
    <xf numFmtId="14" fontId="10" fillId="8" borderId="5" xfId="53" applyNumberFormat="1" applyFont="1" applyFill="1" applyBorder="1" applyAlignment="1" applyProtection="1">
      <alignment horizontal="left" vertical="center" wrapText="1" indent="1"/>
    </xf>
    <xf numFmtId="0" fontId="37" fillId="0" borderId="20" xfId="54" applyFont="1" applyFill="1" applyBorder="1" applyAlignment="1" applyProtection="1">
      <alignment horizontal="center" vertical="center" wrapText="1"/>
    </xf>
    <xf numFmtId="0" fontId="10" fillId="8" borderId="16" xfId="54" applyNumberFormat="1" applyFont="1" applyFill="1" applyBorder="1" applyAlignment="1" applyProtection="1">
      <alignment horizontal="left" vertical="center" wrapText="1" indent="1"/>
    </xf>
    <xf numFmtId="0" fontId="10" fillId="8" borderId="28" xfId="54" applyNumberFormat="1" applyFont="1" applyFill="1" applyBorder="1" applyAlignment="1" applyProtection="1">
      <alignment horizontal="left" vertical="center" wrapText="1" indent="1"/>
    </xf>
    <xf numFmtId="14" fontId="37" fillId="0" borderId="16" xfId="53" applyNumberFormat="1" applyFont="1" applyFill="1" applyBorder="1" applyAlignment="1" applyProtection="1">
      <alignment horizontal="center" vertical="center" wrapText="1"/>
    </xf>
    <xf numFmtId="14" fontId="37" fillId="0" borderId="28" xfId="53" applyNumberFormat="1" applyFont="1" applyFill="1" applyBorder="1" applyAlignment="1" applyProtection="1">
      <alignment horizontal="center" vertical="center" wrapText="1"/>
    </xf>
    <xf numFmtId="0" fontId="0" fillId="0" borderId="0" xfId="0" applyNumberFormat="1" applyAlignment="1">
      <alignment horizontal="left" vertical="top" wrapText="1"/>
    </xf>
    <xf numFmtId="0" fontId="0" fillId="0" borderId="0" xfId="0" quotePrefix="1" applyNumberFormat="1" applyAlignment="1">
      <alignment horizontal="left" vertical="top" wrapText="1" indent="1"/>
    </xf>
    <xf numFmtId="0" fontId="0" fillId="0" borderId="0" xfId="0" applyNumberFormat="1" applyAlignment="1">
      <alignment horizontal="left" vertical="top" wrapText="1" indent="1"/>
    </xf>
    <xf numFmtId="0" fontId="107" fillId="0" borderId="0" xfId="0" applyNumberFormat="1" applyFont="1" applyFill="1" applyBorder="1" applyAlignment="1" applyProtection="1">
      <alignment horizontal="center" vertical="center"/>
    </xf>
    <xf numFmtId="0" fontId="10" fillId="0" borderId="5" xfId="47" applyFont="1" applyFill="1" applyBorder="1" applyAlignment="1" applyProtection="1">
      <alignment horizontal="center" vertical="center" wrapText="1"/>
    </xf>
    <xf numFmtId="49" fontId="33" fillId="7" borderId="17" xfId="33" applyNumberFormat="1" applyFont="1" applyFill="1" applyBorder="1" applyAlignment="1" applyProtection="1">
      <alignment horizontal="center" vertical="center" wrapText="1"/>
    </xf>
    <xf numFmtId="0" fontId="0" fillId="0" borderId="5" xfId="0" applyNumberFormat="1" applyBorder="1" applyAlignment="1">
      <alignment horizontal="center" vertical="center" wrapText="1"/>
    </xf>
    <xf numFmtId="0" fontId="0" fillId="0" borderId="5" xfId="0" applyNumberFormat="1" applyBorder="1" applyAlignment="1">
      <alignment horizontal="center" vertical="center"/>
    </xf>
    <xf numFmtId="49" fontId="0" fillId="0" borderId="5" xfId="0" applyBorder="1">
      <alignment vertical="top"/>
    </xf>
    <xf numFmtId="49" fontId="10" fillId="8" borderId="16" xfId="33" applyNumberFormat="1" applyFont="1" applyFill="1" applyBorder="1" applyAlignment="1" applyProtection="1">
      <alignment horizontal="left" vertical="center" wrapText="1"/>
    </xf>
    <xf numFmtId="49" fontId="10" fillId="8" borderId="28" xfId="33" applyNumberFormat="1" applyFont="1" applyFill="1" applyBorder="1" applyAlignment="1" applyProtection="1">
      <alignment horizontal="left" vertical="center" wrapText="1"/>
    </xf>
    <xf numFmtId="49" fontId="10" fillId="8" borderId="26" xfId="33" applyNumberFormat="1" applyFont="1" applyFill="1" applyBorder="1" applyAlignment="1" applyProtection="1">
      <alignment horizontal="left" vertical="center" wrapText="1"/>
    </xf>
    <xf numFmtId="0" fontId="107" fillId="0" borderId="0" xfId="0" applyNumberFormat="1" applyFont="1" applyFill="1" applyBorder="1" applyAlignment="1">
      <alignment horizontal="right" vertical="center"/>
    </xf>
    <xf numFmtId="0" fontId="61" fillId="0" borderId="20" xfId="32" applyFont="1" applyFill="1" applyBorder="1" applyAlignment="1" applyProtection="1">
      <alignment horizontal="left" vertical="center" wrapText="1" indent="1"/>
    </xf>
    <xf numFmtId="0" fontId="61" fillId="0" borderId="28" xfId="32" applyFont="1" applyFill="1" applyBorder="1" applyAlignment="1" applyProtection="1">
      <alignment horizontal="left" vertical="center" wrapText="1" indent="1"/>
    </xf>
    <xf numFmtId="0" fontId="61" fillId="0" borderId="24" xfId="32" applyFont="1" applyFill="1" applyBorder="1" applyAlignment="1" applyProtection="1">
      <alignment horizontal="left" vertical="center" wrapText="1" indent="1"/>
    </xf>
    <xf numFmtId="0" fontId="61" fillId="0" borderId="0" xfId="47" applyFont="1" applyFill="1" applyBorder="1" applyAlignment="1" applyProtection="1">
      <alignment horizontal="right" vertical="center" wrapText="1"/>
    </xf>
    <xf numFmtId="0" fontId="61" fillId="0" borderId="17" xfId="47" applyFont="1" applyFill="1" applyBorder="1" applyAlignment="1" applyProtection="1">
      <alignment horizontal="right" vertical="center" wrapText="1"/>
    </xf>
    <xf numFmtId="0" fontId="10" fillId="0" borderId="5" xfId="47" applyFont="1" applyFill="1" applyBorder="1" applyAlignment="1" applyProtection="1">
      <alignment horizontal="right" vertical="center" wrapText="1"/>
    </xf>
    <xf numFmtId="0" fontId="10" fillId="8" borderId="5" xfId="33" applyNumberFormat="1" applyFont="1" applyFill="1" applyBorder="1" applyAlignment="1" applyProtection="1">
      <alignment horizontal="left" vertical="center" wrapText="1"/>
    </xf>
    <xf numFmtId="49" fontId="0" fillId="8" borderId="5" xfId="0" applyFill="1" applyBorder="1" applyAlignment="1" applyProtection="1">
      <alignment horizontal="left" vertical="top"/>
    </xf>
    <xf numFmtId="0" fontId="10" fillId="8" borderId="16" xfId="53" applyNumberFormat="1" applyFont="1" applyFill="1" applyBorder="1" applyAlignment="1" applyProtection="1">
      <alignment horizontal="left" vertical="center" wrapText="1"/>
    </xf>
    <xf numFmtId="0" fontId="10" fillId="8" borderId="28" xfId="53" applyNumberFormat="1" applyFont="1" applyFill="1" applyBorder="1" applyAlignment="1" applyProtection="1">
      <alignment horizontal="left" vertical="center" wrapText="1"/>
    </xf>
    <xf numFmtId="0" fontId="10" fillId="8" borderId="26" xfId="53" applyNumberFormat="1" applyFont="1" applyFill="1" applyBorder="1" applyAlignment="1" applyProtection="1">
      <alignment horizontal="left" vertical="center" wrapText="1"/>
    </xf>
    <xf numFmtId="0" fontId="10" fillId="8" borderId="5" xfId="53" applyNumberFormat="1" applyFont="1" applyFill="1" applyBorder="1" applyAlignment="1" applyProtection="1">
      <alignment horizontal="center" vertical="center" wrapText="1"/>
    </xf>
    <xf numFmtId="49" fontId="0" fillId="8" borderId="5" xfId="0" applyFill="1" applyBorder="1" applyProtection="1">
      <alignment vertical="top"/>
    </xf>
    <xf numFmtId="0" fontId="0" fillId="8" borderId="5" xfId="0" applyNumberFormat="1" applyFill="1" applyBorder="1" applyAlignment="1" applyProtection="1">
      <alignment horizontal="left" vertical="center" wrapText="1"/>
    </xf>
    <xf numFmtId="49" fontId="0" fillId="8" borderId="5" xfId="0" applyNumberFormat="1" applyFill="1" applyBorder="1" applyAlignment="1" applyProtection="1">
      <alignment horizontal="left" vertical="center" wrapText="1"/>
    </xf>
    <xf numFmtId="49" fontId="10" fillId="8" borderId="5" xfId="53" applyNumberFormat="1" applyFont="1" applyFill="1" applyBorder="1" applyAlignment="1" applyProtection="1">
      <alignment horizontal="center" vertical="center" wrapText="1"/>
    </xf>
    <xf numFmtId="49" fontId="10" fillId="0" borderId="5" xfId="33" applyNumberFormat="1" applyFont="1" applyFill="1" applyBorder="1" applyAlignment="1" applyProtection="1">
      <alignment horizontal="center" vertical="center" wrapText="1"/>
    </xf>
    <xf numFmtId="0" fontId="10" fillId="0" borderId="0" xfId="54" applyFont="1" applyFill="1" applyAlignment="1" applyProtection="1">
      <alignment horizontal="left" vertical="top" wrapText="1"/>
    </xf>
    <xf numFmtId="0" fontId="22" fillId="0" borderId="14" xfId="55" applyFont="1" applyFill="1" applyBorder="1" applyAlignment="1">
      <alignment horizontal="left" vertical="center" wrapText="1" indent="1"/>
    </xf>
    <xf numFmtId="0" fontId="22" fillId="0" borderId="5" xfId="55" applyFont="1" applyFill="1" applyBorder="1" applyAlignment="1">
      <alignment horizontal="left" vertical="center" wrapText="1" indent="1"/>
    </xf>
    <xf numFmtId="0" fontId="22" fillId="0" borderId="13" xfId="55" applyFont="1" applyFill="1" applyBorder="1" applyAlignment="1">
      <alignment horizontal="left" vertical="center" wrapText="1" inden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10" fillId="0" borderId="5" xfId="54" applyNumberFormat="1" applyFont="1" applyFill="1" applyBorder="1" applyAlignment="1" applyProtection="1">
      <alignment horizontal="left" vertical="top" wrapText="1"/>
    </xf>
    <xf numFmtId="0" fontId="10" fillId="0" borderId="16" xfId="54" applyNumberFormat="1" applyFont="1" applyFill="1" applyBorder="1" applyAlignment="1" applyProtection="1">
      <alignment horizontal="left" vertical="top" wrapText="1"/>
    </xf>
    <xf numFmtId="0" fontId="10" fillId="0" borderId="28" xfId="54" applyNumberFormat="1" applyFont="1" applyFill="1" applyBorder="1" applyAlignment="1" applyProtection="1">
      <alignment horizontal="left" vertical="top" wrapText="1"/>
    </xf>
    <xf numFmtId="0" fontId="10" fillId="0" borderId="26" xfId="54" applyNumberFormat="1" applyFont="1" applyFill="1" applyBorder="1" applyAlignment="1" applyProtection="1">
      <alignment horizontal="left" vertical="top" wrapText="1"/>
    </xf>
    <xf numFmtId="0" fontId="10" fillId="8" borderId="5" xfId="53" applyNumberFormat="1" applyFont="1" applyFill="1" applyBorder="1" applyAlignment="1" applyProtection="1">
      <alignment horizontal="left" vertical="center" wrapText="1" indent="1"/>
    </xf>
    <xf numFmtId="0" fontId="37" fillId="0" borderId="17" xfId="54" applyFont="1" applyFill="1" applyBorder="1" applyAlignment="1" applyProtection="1">
      <alignment horizontal="center" vertical="center" wrapText="1"/>
    </xf>
    <xf numFmtId="0" fontId="0" fillId="12" borderId="13" xfId="47" applyFont="1" applyFill="1" applyBorder="1" applyAlignment="1" applyProtection="1">
      <alignment horizontal="center" vertical="center" wrapText="1"/>
    </xf>
    <xf numFmtId="0" fontId="0" fillId="12" borderId="14" xfId="47" applyFont="1" applyFill="1" applyBorder="1" applyAlignment="1" applyProtection="1">
      <alignment horizontal="center" vertical="center" wrapText="1"/>
    </xf>
    <xf numFmtId="49" fontId="44" fillId="13" borderId="16" xfId="0" applyFont="1" applyFill="1" applyBorder="1" applyAlignment="1" applyProtection="1">
      <alignment horizontal="center" vertical="center" textRotation="90" wrapText="1"/>
    </xf>
    <xf numFmtId="49" fontId="44" fillId="13" borderId="28" xfId="0" applyFont="1" applyFill="1" applyBorder="1" applyAlignment="1" applyProtection="1">
      <alignment horizontal="center" vertical="center" textRotation="90" wrapText="1"/>
    </xf>
    <xf numFmtId="49" fontId="44" fillId="13" borderId="26" xfId="0" applyFont="1" applyFill="1" applyBorder="1" applyAlignment="1" applyProtection="1">
      <alignment horizontal="center" vertical="center" textRotation="90" wrapText="1"/>
    </xf>
    <xf numFmtId="0" fontId="10" fillId="7" borderId="5" xfId="54" applyFont="1" applyFill="1" applyBorder="1" applyAlignment="1" applyProtection="1">
      <alignment horizontal="center" vertical="center" wrapText="1"/>
    </xf>
    <xf numFmtId="0" fontId="0" fillId="7" borderId="13" xfId="102" applyNumberFormat="1" applyFont="1" applyFill="1" applyBorder="1" applyAlignment="1" applyProtection="1">
      <alignment horizontal="center" vertical="center" wrapText="1"/>
    </xf>
    <xf numFmtId="0" fontId="0" fillId="7" borderId="15" xfId="102" applyNumberFormat="1" applyFont="1" applyFill="1" applyBorder="1" applyAlignment="1" applyProtection="1">
      <alignment horizontal="center" vertical="center" wrapText="1"/>
    </xf>
    <xf numFmtId="0" fontId="0" fillId="7" borderId="14" xfId="102" applyNumberFormat="1" applyFont="1" applyFill="1" applyBorder="1" applyAlignment="1" applyProtection="1">
      <alignment horizontal="center" vertical="center" wrapText="1"/>
    </xf>
    <xf numFmtId="0" fontId="10" fillId="12" borderId="13" xfId="45" applyFont="1" applyFill="1" applyBorder="1" applyAlignment="1" applyProtection="1">
      <alignment horizontal="center" vertical="center" wrapText="1"/>
    </xf>
    <xf numFmtId="0" fontId="10" fillId="12" borderId="14" xfId="45" applyFont="1" applyFill="1" applyBorder="1" applyAlignment="1" applyProtection="1">
      <alignment horizontal="center" vertical="center" wrapText="1"/>
    </xf>
    <xf numFmtId="0" fontId="10" fillId="12" borderId="16" xfId="45" applyFont="1" applyFill="1" applyBorder="1" applyAlignment="1" applyProtection="1">
      <alignment horizontal="center" vertical="center" wrapText="1"/>
    </xf>
    <xf numFmtId="0" fontId="10" fillId="12" borderId="26" xfId="45" applyFont="1" applyFill="1" applyBorder="1" applyAlignment="1" applyProtection="1">
      <alignment horizontal="center" vertical="center" wrapText="1"/>
    </xf>
    <xf numFmtId="0" fontId="10" fillId="12" borderId="13" xfId="47" applyFont="1" applyFill="1" applyBorder="1" applyAlignment="1" applyProtection="1">
      <alignment horizontal="center" vertical="center" wrapText="1"/>
    </xf>
    <xf numFmtId="0" fontId="10" fillId="12" borderId="15" xfId="47" applyFont="1" applyFill="1" applyBorder="1" applyAlignment="1" applyProtection="1">
      <alignment horizontal="center" vertical="center" wrapText="1"/>
    </xf>
    <xf numFmtId="0" fontId="10" fillId="12" borderId="14" xfId="47" applyFont="1" applyFill="1" applyBorder="1" applyAlignment="1" applyProtection="1">
      <alignment horizontal="center" vertical="center" wrapText="1"/>
    </xf>
    <xf numFmtId="0" fontId="10" fillId="7" borderId="16" xfId="54" applyFont="1" applyFill="1" applyBorder="1" applyAlignment="1" applyProtection="1">
      <alignment horizontal="center" vertical="center" wrapText="1"/>
    </xf>
    <xf numFmtId="0" fontId="10" fillId="7" borderId="28" xfId="54" applyFont="1" applyFill="1" applyBorder="1" applyAlignment="1" applyProtection="1">
      <alignment horizontal="center" vertical="center" wrapText="1"/>
    </xf>
    <xf numFmtId="0" fontId="10" fillId="7" borderId="26" xfId="54" applyFont="1" applyFill="1" applyBorder="1" applyAlignment="1" applyProtection="1">
      <alignment horizontal="center" vertical="center" wrapText="1"/>
    </xf>
    <xf numFmtId="49" fontId="41" fillId="9" borderId="5" xfId="53" applyNumberFormat="1" applyFont="1" applyFill="1" applyBorder="1" applyAlignment="1" applyProtection="1">
      <alignment horizontal="center" vertical="center" wrapText="1"/>
      <protection locked="0"/>
    </xf>
    <xf numFmtId="49" fontId="10" fillId="11" borderId="5" xfId="53" applyNumberFormat="1" applyFont="1" applyFill="1" applyBorder="1" applyAlignment="1" applyProtection="1">
      <alignment horizontal="center" vertical="center" wrapText="1"/>
    </xf>
    <xf numFmtId="0" fontId="22" fillId="0" borderId="15" xfId="55" applyFont="1" applyBorder="1" applyAlignment="1">
      <alignment horizontal="left" vertical="center" wrapText="1" indent="1"/>
    </xf>
    <xf numFmtId="0" fontId="10" fillId="0" borderId="0" xfId="47" applyFont="1" applyFill="1" applyBorder="1" applyAlignment="1" applyProtection="1">
      <alignment horizontal="right" vertical="center" wrapText="1"/>
    </xf>
    <xf numFmtId="0" fontId="33" fillId="7" borderId="23" xfId="33" applyNumberFormat="1" applyFont="1" applyFill="1" applyBorder="1" applyAlignment="1" applyProtection="1">
      <alignment horizontal="center" vertical="center" wrapText="1"/>
    </xf>
    <xf numFmtId="0" fontId="79" fillId="0" borderId="0" xfId="54" applyFont="1" applyFill="1" applyBorder="1" applyAlignment="1" applyProtection="1">
      <alignment horizontal="center" vertical="center" wrapText="1"/>
    </xf>
    <xf numFmtId="4" fontId="10" fillId="8" borderId="5" xfId="30" applyNumberFormat="1" applyFont="1" applyFill="1" applyBorder="1" applyAlignment="1" applyProtection="1">
      <alignment horizontal="left" vertical="center" wrapText="1"/>
    </xf>
    <xf numFmtId="0" fontId="10" fillId="9" borderId="5" xfId="54" applyNumberFormat="1" applyFont="1" applyFill="1" applyBorder="1" applyAlignment="1" applyProtection="1">
      <alignment horizontal="left" vertical="center" wrapText="1"/>
      <protection locked="0"/>
    </xf>
    <xf numFmtId="0" fontId="10" fillId="9" borderId="13" xfId="54" applyNumberFormat="1" applyFont="1" applyFill="1" applyBorder="1" applyAlignment="1" applyProtection="1">
      <alignment horizontal="left" vertical="center" wrapText="1"/>
      <protection locked="0"/>
    </xf>
    <xf numFmtId="0" fontId="10" fillId="9" borderId="15" xfId="54" applyNumberFormat="1" applyFont="1" applyFill="1" applyBorder="1" applyAlignment="1" applyProtection="1">
      <alignment horizontal="left" vertical="center" wrapText="1"/>
      <protection locked="0"/>
    </xf>
    <xf numFmtId="0" fontId="10" fillId="9" borderId="14" xfId="54"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0" fontId="37" fillId="0" borderId="0" xfId="54" applyFont="1" applyFill="1" applyBorder="1" applyAlignment="1" applyProtection="1">
      <alignment horizontal="center" vertical="center" wrapText="1"/>
    </xf>
    <xf numFmtId="49" fontId="10" fillId="11" borderId="5" xfId="53" applyNumberFormat="1" applyFont="1" applyFill="1" applyBorder="1" applyAlignment="1" applyProtection="1">
      <alignment horizontal="left" vertical="center" wrapText="1" indent="1"/>
    </xf>
    <xf numFmtId="49" fontId="74" fillId="9" borderId="13" xfId="30" applyNumberFormat="1" applyFont="1" applyFill="1" applyBorder="1" applyAlignment="1" applyProtection="1">
      <alignment horizontal="left" vertical="center" wrapText="1" indent="1"/>
      <protection locked="0"/>
    </xf>
    <xf numFmtId="49" fontId="74" fillId="9" borderId="15" xfId="30" applyNumberFormat="1" applyFont="1" applyFill="1" applyBorder="1" applyAlignment="1" applyProtection="1">
      <alignment horizontal="left" vertical="center" wrapText="1" indent="1"/>
      <protection locked="0"/>
    </xf>
    <xf numFmtId="49" fontId="74" fillId="9" borderId="14" xfId="30" applyNumberFormat="1" applyFont="1" applyFill="1" applyBorder="1" applyAlignment="1" applyProtection="1">
      <alignment horizontal="left" vertical="center" wrapText="1" indent="1"/>
      <protection locked="0"/>
    </xf>
    <xf numFmtId="0" fontId="33" fillId="7" borderId="15" xfId="33" applyNumberFormat="1" applyFont="1" applyFill="1" applyBorder="1" applyAlignment="1" applyProtection="1">
      <alignment horizontal="center" vertical="center" wrapText="1"/>
    </xf>
    <xf numFmtId="0" fontId="10" fillId="8" borderId="5" xfId="53" applyNumberFormat="1" applyFont="1" applyFill="1" applyBorder="1" applyAlignment="1" applyProtection="1">
      <alignment horizontal="left" vertical="center" wrapText="1"/>
    </xf>
    <xf numFmtId="49" fontId="44" fillId="13" borderId="5" xfId="0" applyFont="1" applyFill="1" applyBorder="1" applyAlignment="1" applyProtection="1">
      <alignment horizontal="center" vertical="center" textRotation="90" wrapText="1"/>
    </xf>
    <xf numFmtId="0" fontId="51" fillId="0" borderId="0" xfId="47" applyFont="1" applyFill="1" applyBorder="1" applyAlignment="1" applyProtection="1">
      <alignment horizontal="center" vertical="center" wrapText="1"/>
    </xf>
    <xf numFmtId="0" fontId="10" fillId="8" borderId="13" xfId="53" applyNumberFormat="1" applyFont="1" applyFill="1" applyBorder="1" applyAlignment="1" applyProtection="1">
      <alignment horizontal="left" vertical="center" wrapText="1" indent="1"/>
    </xf>
    <xf numFmtId="0" fontId="10" fillId="8" borderId="15" xfId="53" applyNumberFormat="1" applyFont="1" applyFill="1" applyBorder="1" applyAlignment="1" applyProtection="1">
      <alignment horizontal="left" vertical="center" wrapText="1" indent="1"/>
    </xf>
    <xf numFmtId="0" fontId="10" fillId="8" borderId="14" xfId="53" applyNumberFormat="1" applyFont="1" applyFill="1" applyBorder="1" applyAlignment="1" applyProtection="1">
      <alignment horizontal="left" vertical="center" wrapText="1" indent="1"/>
    </xf>
    <xf numFmtId="0" fontId="10" fillId="0" borderId="23" xfId="53" applyNumberFormat="1" applyFont="1" applyFill="1" applyBorder="1" applyAlignment="1" applyProtection="1">
      <alignment horizontal="center" vertical="center" wrapText="1"/>
    </xf>
    <xf numFmtId="0" fontId="51" fillId="0" borderId="17" xfId="47" applyFont="1" applyFill="1" applyBorder="1" applyAlignment="1" applyProtection="1">
      <alignment horizontal="center" vertical="center" wrapText="1"/>
    </xf>
    <xf numFmtId="0" fontId="10" fillId="0" borderId="0" xfId="53" applyNumberFormat="1" applyFont="1" applyFill="1" applyBorder="1" applyAlignment="1" applyProtection="1">
      <alignment horizontal="center" vertical="center" wrapText="1"/>
    </xf>
    <xf numFmtId="0" fontId="15" fillId="0" borderId="0" xfId="54" applyFont="1" applyFill="1" applyAlignment="1" applyProtection="1">
      <alignment horizontal="center" vertical="center" wrapText="1"/>
    </xf>
    <xf numFmtId="0" fontId="37" fillId="7" borderId="0" xfId="54" applyFont="1" applyFill="1" applyBorder="1" applyAlignment="1" applyProtection="1">
      <alignment horizontal="center" vertical="center" wrapText="1"/>
    </xf>
    <xf numFmtId="0" fontId="10" fillId="12" borderId="5" xfId="47" applyFont="1" applyFill="1" applyBorder="1" applyAlignment="1" applyProtection="1">
      <alignment horizontal="center" vertical="center" wrapText="1"/>
    </xf>
    <xf numFmtId="0" fontId="1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10" fillId="0" borderId="21" xfId="54" applyNumberFormat="1" applyFont="1" applyFill="1" applyBorder="1" applyAlignment="1" applyProtection="1">
      <alignment horizontal="left" vertical="center" wrapText="1"/>
    </xf>
    <xf numFmtId="0" fontId="10" fillId="0" borderId="20" xfId="54" applyNumberFormat="1" applyFont="1" applyFill="1" applyBorder="1" applyAlignment="1" applyProtection="1">
      <alignment horizontal="left" vertical="center" wrapText="1"/>
    </xf>
    <xf numFmtId="0" fontId="10" fillId="0" borderId="18" xfId="54" applyNumberFormat="1" applyFont="1" applyFill="1" applyBorder="1" applyAlignment="1" applyProtection="1">
      <alignment horizontal="left" vertical="center" wrapText="1"/>
    </xf>
    <xf numFmtId="49" fontId="10" fillId="7" borderId="5" xfId="54" applyNumberFormat="1" applyFont="1" applyFill="1" applyBorder="1" applyAlignment="1" applyProtection="1">
      <alignment horizontal="center" vertical="center" wrapText="1"/>
    </xf>
    <xf numFmtId="0" fontId="10" fillId="0" borderId="16" xfId="54" applyNumberFormat="1" applyFont="1" applyFill="1" applyBorder="1" applyAlignment="1" applyProtection="1">
      <alignment horizontal="left" vertical="center" wrapText="1"/>
    </xf>
    <xf numFmtId="0" fontId="10" fillId="0" borderId="28" xfId="54" applyNumberFormat="1" applyFont="1" applyFill="1" applyBorder="1" applyAlignment="1" applyProtection="1">
      <alignment horizontal="left" vertical="center" wrapText="1"/>
    </xf>
    <xf numFmtId="0" fontId="10" fillId="0" borderId="26" xfId="54" applyNumberFormat="1" applyFont="1" applyFill="1" applyBorder="1" applyAlignment="1" applyProtection="1">
      <alignment horizontal="left" vertical="center" wrapText="1"/>
    </xf>
    <xf numFmtId="0" fontId="37" fillId="0" borderId="5" xfId="54" applyFont="1" applyFill="1" applyBorder="1" applyAlignment="1" applyProtection="1">
      <alignment horizontal="center" vertical="center" wrapText="1"/>
    </xf>
    <xf numFmtId="0" fontId="0" fillId="7" borderId="5" xfId="102" applyNumberFormat="1" applyFont="1" applyFill="1" applyBorder="1" applyAlignment="1" applyProtection="1">
      <alignment horizontal="center" vertical="center" wrapText="1"/>
    </xf>
    <xf numFmtId="0" fontId="33" fillId="7" borderId="0" xfId="33" applyNumberFormat="1" applyFont="1" applyFill="1" applyBorder="1" applyAlignment="1" applyProtection="1">
      <alignment horizontal="center" vertical="center" wrapText="1"/>
    </xf>
    <xf numFmtId="0" fontId="10" fillId="8" borderId="5" xfId="47" applyNumberFormat="1" applyFont="1" applyFill="1" applyBorder="1" applyAlignment="1" applyProtection="1">
      <alignment horizontal="left" vertical="center" wrapText="1"/>
    </xf>
    <xf numFmtId="0" fontId="10" fillId="8" borderId="5" xfId="54" applyNumberFormat="1" applyFont="1" applyFill="1" applyBorder="1" applyAlignment="1" applyProtection="1">
      <alignment horizontal="left" vertical="center" wrapText="1"/>
    </xf>
    <xf numFmtId="0" fontId="10" fillId="7" borderId="5" xfId="54" applyNumberFormat="1" applyFont="1" applyFill="1" applyBorder="1" applyAlignment="1" applyProtection="1">
      <alignment horizontal="left" vertical="center" wrapText="1"/>
    </xf>
    <xf numFmtId="49" fontId="10" fillId="2" borderId="5" xfId="54" applyNumberFormat="1" applyFont="1" applyFill="1" applyBorder="1" applyAlignment="1" applyProtection="1">
      <alignment horizontal="left" vertical="center" wrapText="1" indent="4"/>
      <protection locked="0"/>
    </xf>
    <xf numFmtId="0" fontId="10" fillId="7" borderId="5" xfId="54" applyFont="1" applyFill="1" applyBorder="1" applyAlignment="1" applyProtection="1">
      <alignment horizontal="center" vertical="center"/>
    </xf>
    <xf numFmtId="0" fontId="0" fillId="0" borderId="5" xfId="54" applyFont="1" applyFill="1" applyBorder="1" applyAlignment="1" applyProtection="1">
      <alignment horizontal="left" vertical="center" wrapText="1"/>
    </xf>
    <xf numFmtId="0" fontId="41" fillId="0" borderId="5" xfId="54" applyFont="1" applyFill="1" applyBorder="1" applyAlignment="1" applyProtection="1">
      <alignment horizontal="left" vertical="center" wrapText="1"/>
    </xf>
    <xf numFmtId="0" fontId="0" fillId="0" borderId="5" xfId="54" applyFont="1" applyFill="1" applyBorder="1" applyAlignment="1" applyProtection="1">
      <alignment horizontal="left" vertical="center" wrapText="1" indent="1"/>
    </xf>
    <xf numFmtId="0" fontId="22" fillId="0" borderId="15" xfId="32" applyFont="1" applyFill="1" applyBorder="1" applyAlignment="1" applyProtection="1">
      <alignment horizontal="left" vertical="center" wrapText="1" indent="1"/>
    </xf>
    <xf numFmtId="49" fontId="10" fillId="0" borderId="0" xfId="41" applyBorder="1" applyAlignment="1" applyProtection="1">
      <alignment horizontal="left" vertical="top" wrapText="1"/>
    </xf>
    <xf numFmtId="0" fontId="10" fillId="7" borderId="5" xfId="48" applyNumberFormat="1" applyFont="1" applyFill="1" applyBorder="1" applyAlignment="1" applyProtection="1">
      <alignment horizontal="center" vertical="center" wrapText="1"/>
    </xf>
    <xf numFmtId="49" fontId="10" fillId="0" borderId="0" xfId="41" applyFont="1" applyAlignment="1">
      <alignment horizontal="left" vertical="top" wrapText="1"/>
    </xf>
    <xf numFmtId="49" fontId="0" fillId="12" borderId="15" xfId="0" applyFont="1" applyFill="1" applyBorder="1" applyAlignment="1">
      <alignment horizontal="left" vertical="center" indent="1"/>
    </xf>
    <xf numFmtId="4" fontId="10" fillId="8" borderId="13" xfId="30" applyNumberFormat="1" applyFont="1" applyFill="1" applyBorder="1" applyAlignment="1" applyProtection="1">
      <alignment horizontal="left" vertical="center" wrapText="1"/>
    </xf>
    <xf numFmtId="4" fontId="10" fillId="8" borderId="15" xfId="30" applyNumberFormat="1" applyFont="1" applyFill="1" applyBorder="1" applyAlignment="1" applyProtection="1">
      <alignment horizontal="left" vertical="center" wrapText="1"/>
    </xf>
    <xf numFmtId="4" fontId="10" fillId="8" borderId="14" xfId="30" applyNumberFormat="1" applyFont="1" applyFill="1" applyBorder="1" applyAlignment="1" applyProtection="1">
      <alignment horizontal="left" vertical="center" wrapText="1"/>
    </xf>
    <xf numFmtId="0" fontId="10" fillId="8" borderId="13" xfId="53" applyNumberFormat="1" applyFont="1" applyFill="1" applyBorder="1" applyAlignment="1" applyProtection="1">
      <alignment horizontal="left" vertical="center" wrapText="1"/>
    </xf>
    <xf numFmtId="0" fontId="10" fillId="8" borderId="15" xfId="53" applyNumberFormat="1" applyFont="1" applyFill="1" applyBorder="1" applyAlignment="1" applyProtection="1">
      <alignment horizontal="left" vertical="center" wrapText="1"/>
    </xf>
    <xf numFmtId="0" fontId="10" fillId="8" borderId="14" xfId="53" applyNumberFormat="1" applyFont="1" applyFill="1" applyBorder="1" applyAlignment="1" applyProtection="1">
      <alignment horizontal="left" vertical="center" wrapText="1"/>
    </xf>
    <xf numFmtId="0" fontId="10" fillId="0" borderId="13" xfId="54" applyNumberFormat="1" applyFont="1" applyFill="1" applyBorder="1" applyAlignment="1" applyProtection="1">
      <alignment horizontal="left" vertical="center" wrapText="1"/>
    </xf>
    <xf numFmtId="0" fontId="10" fillId="0" borderId="15" xfId="54" applyNumberFormat="1" applyFont="1" applyFill="1" applyBorder="1" applyAlignment="1" applyProtection="1">
      <alignment horizontal="left" vertical="center" wrapText="1"/>
    </xf>
    <xf numFmtId="0" fontId="10" fillId="0" borderId="14" xfId="54" applyNumberFormat="1" applyFont="1" applyFill="1" applyBorder="1" applyAlignment="1" applyProtection="1">
      <alignment horizontal="left" vertical="center" wrapText="1"/>
    </xf>
    <xf numFmtId="0" fontId="10" fillId="0" borderId="5" xfId="54" applyNumberFormat="1" applyFont="1" applyFill="1" applyBorder="1" applyAlignment="1" applyProtection="1">
      <alignment horizontal="left" vertical="center" wrapText="1"/>
    </xf>
    <xf numFmtId="0" fontId="0" fillId="0" borderId="5" xfId="0" applyNumberFormat="1" applyFill="1" applyBorder="1" applyAlignment="1" applyProtection="1">
      <alignment horizontal="center" vertical="center"/>
    </xf>
    <xf numFmtId="49" fontId="10" fillId="2" borderId="5" xfId="33" applyNumberFormat="1" applyFont="1" applyFill="1" applyBorder="1" applyAlignment="1" applyProtection="1">
      <alignment horizontal="left" vertical="center" wrapText="1"/>
      <protection locked="0"/>
    </xf>
    <xf numFmtId="49" fontId="0" fillId="2" borderId="5" xfId="0" applyFill="1" applyBorder="1" applyAlignment="1" applyProtection="1">
      <alignment horizontal="left" vertical="top"/>
      <protection locked="0"/>
    </xf>
    <xf numFmtId="0" fontId="0" fillId="7" borderId="5" xfId="37" applyNumberFormat="1" applyFont="1" applyFill="1" applyBorder="1" applyAlignment="1" applyProtection="1">
      <alignment horizontal="center" vertical="center" wrapText="1"/>
    </xf>
    <xf numFmtId="0" fontId="0" fillId="9" borderId="5" xfId="0" applyNumberFormat="1" applyFill="1" applyBorder="1" applyAlignment="1" applyProtection="1">
      <alignment horizontal="left" vertical="center" wrapText="1"/>
      <protection locked="0"/>
    </xf>
    <xf numFmtId="49" fontId="0" fillId="9" borderId="5" xfId="0" applyNumberFormat="1" applyFill="1" applyBorder="1" applyAlignment="1" applyProtection="1">
      <alignment horizontal="left" vertical="center" wrapText="1"/>
      <protection locked="0"/>
    </xf>
    <xf numFmtId="0" fontId="10" fillId="9" borderId="5" xfId="33" applyNumberFormat="1" applyFont="1" applyFill="1" applyBorder="1" applyAlignment="1" applyProtection="1">
      <alignment horizontal="left" vertical="center" wrapText="1"/>
      <protection locked="0"/>
    </xf>
    <xf numFmtId="49" fontId="0" fillId="0" borderId="5" xfId="0" applyBorder="1" applyAlignment="1">
      <alignment horizontal="left" vertical="top"/>
    </xf>
    <xf numFmtId="0" fontId="10" fillId="11" borderId="5" xfId="53" applyNumberFormat="1" applyFont="1" applyFill="1" applyBorder="1" applyAlignment="1" applyProtection="1">
      <alignment horizontal="left" vertical="center" wrapText="1"/>
    </xf>
    <xf numFmtId="49" fontId="0" fillId="11" borderId="5" xfId="0" applyFill="1" applyBorder="1" applyAlignment="1" applyProtection="1">
      <alignment horizontal="left" vertical="top"/>
    </xf>
    <xf numFmtId="0" fontId="10" fillId="0" borderId="5" xfId="33"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left" vertical="center" wrapText="1"/>
    </xf>
    <xf numFmtId="0" fontId="10" fillId="11" borderId="5" xfId="53" applyNumberFormat="1" applyFont="1" applyFill="1" applyBorder="1" applyAlignment="1" applyProtection="1">
      <alignment horizontal="center" vertical="center" wrapText="1"/>
    </xf>
    <xf numFmtId="0" fontId="10" fillId="0" borderId="5" xfId="53" applyNumberFormat="1" applyFont="1" applyFill="1" applyBorder="1" applyAlignment="1" applyProtection="1">
      <alignment horizontal="center" vertical="center" wrapText="1"/>
    </xf>
    <xf numFmtId="0" fontId="10" fillId="7" borderId="0" xfId="54" applyFont="1" applyFill="1" applyBorder="1" applyAlignment="1" applyProtection="1">
      <alignment horizontal="center" vertical="center" wrapText="1"/>
    </xf>
    <xf numFmtId="0" fontId="33" fillId="7" borderId="17" xfId="33" applyNumberFormat="1" applyFont="1" applyFill="1" applyBorder="1" applyAlignment="1" applyProtection="1">
      <alignment horizontal="center" vertical="center" wrapText="1"/>
    </xf>
    <xf numFmtId="49" fontId="10" fillId="7" borderId="16" xfId="54" applyNumberFormat="1" applyFont="1" applyFill="1" applyBorder="1" applyAlignment="1" applyProtection="1">
      <alignment horizontal="center" vertical="center" wrapText="1"/>
    </xf>
    <xf numFmtId="49" fontId="10" fillId="7" borderId="26" xfId="54" applyNumberFormat="1" applyFont="1" applyFill="1" applyBorder="1" applyAlignment="1" applyProtection="1">
      <alignment horizontal="center" vertical="center" wrapText="1"/>
    </xf>
    <xf numFmtId="0" fontId="10" fillId="8" borderId="13" xfId="54" applyNumberFormat="1" applyFont="1" applyFill="1" applyBorder="1" applyAlignment="1" applyProtection="1">
      <alignment horizontal="left" vertical="center" wrapText="1"/>
    </xf>
    <xf numFmtId="0" fontId="10" fillId="8" borderId="15" xfId="54" applyNumberFormat="1" applyFont="1" applyFill="1" applyBorder="1" applyAlignment="1" applyProtection="1">
      <alignment horizontal="left" vertical="center" wrapText="1"/>
    </xf>
    <xf numFmtId="0" fontId="10" fillId="8" borderId="14" xfId="54" applyNumberFormat="1" applyFont="1" applyFill="1" applyBorder="1" applyAlignment="1" applyProtection="1">
      <alignment horizontal="left" vertical="center" wrapText="1"/>
    </xf>
    <xf numFmtId="0" fontId="10" fillId="8" borderId="13" xfId="47" applyNumberFormat="1" applyFont="1" applyFill="1" applyBorder="1" applyAlignment="1" applyProtection="1">
      <alignment horizontal="left" vertical="center" wrapText="1"/>
    </xf>
    <xf numFmtId="0" fontId="10" fillId="8" borderId="15" xfId="47" applyNumberFormat="1" applyFont="1" applyFill="1" applyBorder="1" applyAlignment="1" applyProtection="1">
      <alignment horizontal="left" vertical="center" wrapText="1"/>
    </xf>
    <xf numFmtId="0" fontId="10" fillId="8" borderId="14" xfId="47" applyNumberFormat="1" applyFont="1" applyFill="1" applyBorder="1" applyAlignment="1" applyProtection="1">
      <alignment horizontal="left" vertical="center" wrapText="1"/>
    </xf>
    <xf numFmtId="49" fontId="10" fillId="11" borderId="13" xfId="53" applyNumberFormat="1" applyFont="1" applyFill="1" applyBorder="1" applyAlignment="1" applyProtection="1">
      <alignment horizontal="center" vertical="center" wrapText="1"/>
    </xf>
    <xf numFmtId="0" fontId="37" fillId="0" borderId="21" xfId="54" applyFont="1" applyFill="1" applyBorder="1" applyAlignment="1" applyProtection="1">
      <alignment horizontal="center" vertical="center" wrapText="1"/>
    </xf>
    <xf numFmtId="0" fontId="37" fillId="0" borderId="18" xfId="54" applyFont="1" applyFill="1" applyBorder="1" applyAlignment="1" applyProtection="1">
      <alignment horizontal="center" vertical="center" wrapText="1"/>
    </xf>
    <xf numFmtId="0" fontId="33" fillId="0" borderId="20" xfId="54" applyFont="1" applyFill="1" applyBorder="1" applyAlignment="1" applyProtection="1">
      <alignment horizontal="center" vertical="top" wrapText="1"/>
    </xf>
    <xf numFmtId="0" fontId="33" fillId="0" borderId="0" xfId="54" applyFont="1" applyFill="1" applyBorder="1" applyAlignment="1" applyProtection="1">
      <alignment horizontal="center" vertical="top" wrapText="1"/>
    </xf>
    <xf numFmtId="14" fontId="53" fillId="0" borderId="5" xfId="53" applyNumberFormat="1" applyFont="1" applyFill="1" applyBorder="1" applyAlignment="1" applyProtection="1">
      <alignment horizontal="center" vertical="center" wrapText="1"/>
    </xf>
    <xf numFmtId="0" fontId="12" fillId="10" borderId="5" xfId="0" applyNumberFormat="1" applyFont="1" applyFill="1" applyBorder="1" applyAlignment="1" applyProtection="1">
      <alignment horizontal="center" vertical="center" wrapText="1"/>
    </xf>
  </cellXfs>
  <cellStyles count="124">
    <cellStyle name=" 1" xfId="1"/>
    <cellStyle name=" 1 2" xfId="2"/>
    <cellStyle name=" 1_Stage1" xfId="3"/>
    <cellStyle name="_Model_RAB Мой_PR.PROG.WARM.NOTCOMBI.2012.2.16_v1.4(04.04.11) " xfId="4"/>
    <cellStyle name="_Model_RAB Мой_Книга2_PR.PROG.WARM.NOTCOMBI.2012.2.16_v1.4(04.04.11) " xfId="5"/>
    <cellStyle name="_Model_RAB_MRSK_svod_PR.PROG.WARM.NOTCOMBI.2012.2.16_v1.4(04.04.11) " xfId="6"/>
    <cellStyle name="_Model_RAB_MRSK_svod_Книга2_PR.PROG.WARM.NOTCOMBI.2012.2.16_v1.4(04.04.11) " xfId="7"/>
    <cellStyle name="_МОДЕЛЬ_1 (2)_PR.PROG.WARM.NOTCOMBI.2012.2.16_v1.4(04.04.11) " xfId="8"/>
    <cellStyle name="_МОДЕЛЬ_1 (2)_Книга2_PR.PROG.WARM.NOTCOMBI.2012.2.16_v1.4(04.04.11) " xfId="9"/>
    <cellStyle name="_пр 5 тариф RAB_PR.PROG.WARM.NOTCOMBI.2012.2.16_v1.4(04.04.11) " xfId="10"/>
    <cellStyle name="_пр 5 тариф RAB_Книга2_PR.PROG.WARM.NOTCOMBI.2012.2.16_v1.4(04.04.11) " xfId="11"/>
    <cellStyle name="_Расчет RAB_22072008_PR.PROG.WARM.NOTCOMBI.2012.2.16_v1.4(04.04.11) " xfId="12"/>
    <cellStyle name="_Расчет RAB_22072008_Книга2_PR.PROG.WARM.NOTCOMBI.2012.2.16_v1.4(04.04.11) " xfId="13"/>
    <cellStyle name="_Расчет RAB_Лен и МОЭСК_с 2010 года_14.04.2009_со сглаж_version 3.0_без ФСК_PR.PROG.WARM.NOTCOMBI.2012.2.16_v1.4(04.04.11) " xfId="14"/>
    <cellStyle name="_Расчет RAB_Лен и МОЭСК_с 2010 года_14.04.2009_со сглаж_version 3.0_без ФСК_Книга2_PR.PROG.WARM.NOTCOMBI.2012.2.16_v1.4(04.04.11) " xfId="15"/>
    <cellStyle name="20% — акцент1" xfId="73" builtinId="30" hidden="1"/>
    <cellStyle name="20% — акцент2" xfId="77" builtinId="34" hidden="1"/>
    <cellStyle name="20% — акцент3" xfId="81" builtinId="38" hidden="1"/>
    <cellStyle name="20% — акцент4" xfId="85" builtinId="42" hidden="1"/>
    <cellStyle name="20% — акцент5" xfId="89" builtinId="46" hidden="1"/>
    <cellStyle name="20% — акцент6" xfId="93" builtinId="50" hidden="1"/>
    <cellStyle name="40% — акцент1" xfId="74" builtinId="31" hidden="1"/>
    <cellStyle name="40% — акцент2" xfId="78" builtinId="35" hidden="1"/>
    <cellStyle name="40% — акцент3" xfId="82" builtinId="39" hidden="1"/>
    <cellStyle name="40% — акцент4" xfId="86" builtinId="43" hidden="1"/>
    <cellStyle name="40% — акцент5" xfId="90" builtinId="47" hidden="1"/>
    <cellStyle name="40% — акцент6" xfId="94" builtinId="51" hidden="1"/>
    <cellStyle name="60% — акцент1" xfId="75" builtinId="32" hidden="1"/>
    <cellStyle name="60% — акцент2" xfId="79" builtinId="36" hidden="1"/>
    <cellStyle name="60% — акцент3" xfId="83" builtinId="40" hidden="1"/>
    <cellStyle name="60% — акцент4" xfId="87" builtinId="44" hidden="1"/>
    <cellStyle name="60% — акцент5" xfId="91" builtinId="48" hidden="1"/>
    <cellStyle name="60% — акцент6" xfId="95" builtinId="52" hidden="1"/>
    <cellStyle name="Cells 2" xfId="103"/>
    <cellStyle name="Currency [0]" xfId="16"/>
    <cellStyle name="currency1" xfId="17"/>
    <cellStyle name="Currency2" xfId="18"/>
    <cellStyle name="currency3" xfId="19"/>
    <cellStyle name="currency4" xfId="20"/>
    <cellStyle name="Followed Hyperlink" xfId="21"/>
    <cellStyle name="Header 3" xfId="22"/>
    <cellStyle name="Hyperlink" xfId="23"/>
    <cellStyle name="normal" xfId="24"/>
    <cellStyle name="Normal1" xfId="25"/>
    <cellStyle name="Normal2" xfId="26"/>
    <cellStyle name="Percent1" xfId="27"/>
    <cellStyle name="Title 4" xfId="28"/>
    <cellStyle name="Акцент1" xfId="72" builtinId="29" hidden="1"/>
    <cellStyle name="Акцент2" xfId="76" builtinId="33" hidden="1"/>
    <cellStyle name="Акцент3" xfId="80" builtinId="37" hidden="1"/>
    <cellStyle name="Акцент4" xfId="84" builtinId="41" hidden="1"/>
    <cellStyle name="Акцент5" xfId="88" builtinId="45" hidden="1"/>
    <cellStyle name="Акцент6" xfId="92" builtinId="49" hidden="1"/>
    <cellStyle name="Ввод " xfId="29" builtinId="20" customBuiltin="1"/>
    <cellStyle name="Вывод" xfId="64" builtinId="21" hidden="1"/>
    <cellStyle name="Вычисление" xfId="65" builtinId="22" hidden="1"/>
    <cellStyle name="Гиперссылка" xfId="30" builtinId="8" customBuiltin="1"/>
    <cellStyle name="Гиперссылка 2" xfId="104"/>
    <cellStyle name="Гиперссылка 2 2" xfId="31"/>
    <cellStyle name="Гиперссылка 4" xfId="105"/>
    <cellStyle name="Гиперссылка 5" xfId="119"/>
    <cellStyle name="Границы" xfId="120"/>
    <cellStyle name="Денежный" xfId="99" builtinId="4" hidden="1"/>
    <cellStyle name="Денежный [0]" xfId="100" builtinId="7" hidden="1"/>
    <cellStyle name="Заголовок" xfId="32"/>
    <cellStyle name="Заголовок 1" xfId="57" builtinId="16" hidden="1"/>
    <cellStyle name="Заголовок 2" xfId="58" builtinId="17" hidden="1"/>
    <cellStyle name="Заголовок 3" xfId="59" builtinId="18" hidden="1"/>
    <cellStyle name="Заголовок 4" xfId="60" builtinId="19" hidden="1"/>
    <cellStyle name="ЗаголовокСтолбца" xfId="33"/>
    <cellStyle name="Значение" xfId="34"/>
    <cellStyle name="Итог" xfId="71" builtinId="25" hidden="1"/>
    <cellStyle name="Контрольная ячейка" xfId="67" builtinId="23" hidden="1"/>
    <cellStyle name="Название" xfId="56" builtinId="15" hidden="1"/>
    <cellStyle name="Нейтральный" xfId="63" builtinId="28" hidden="1"/>
    <cellStyle name="Обычный" xfId="0" builtinId="0" customBuiltin="1"/>
    <cellStyle name="Обычный 10" xfId="35"/>
    <cellStyle name="Обычный 12" xfId="106"/>
    <cellStyle name="Обычный 12 2" xfId="36"/>
    <cellStyle name="Обычный 12 3" xfId="115"/>
    <cellStyle name="Обычный 14" xfId="37"/>
    <cellStyle name="Обычный 14 2" xfId="111"/>
    <cellStyle name="Обычный 14 2 2" xfId="116"/>
    <cellStyle name="Обычный 14 3" xfId="112"/>
    <cellStyle name="Обычный 14 3 2" xfId="117"/>
    <cellStyle name="Обычный 14 4" xfId="113"/>
    <cellStyle name="Обычный 14 4 2" xfId="118"/>
    <cellStyle name="Обычный 14 5" xfId="96"/>
    <cellStyle name="Обычный 14 6" xfId="102"/>
    <cellStyle name="Обычный 14 7" xfId="114"/>
    <cellStyle name="Обычный 14 8" xfId="122"/>
    <cellStyle name="Обычный 14 9" xfId="123"/>
    <cellStyle name="Обычный 15" xfId="38"/>
    <cellStyle name="Обычный 2" xfId="39"/>
    <cellStyle name="Обычный 2 10 2" xfId="107"/>
    <cellStyle name="Обычный 2 2" xfId="40"/>
    <cellStyle name="Обычный 2 3" xfId="108"/>
    <cellStyle name="Обычный 2 4" xfId="109"/>
    <cellStyle name="Обычный 3" xfId="41"/>
    <cellStyle name="Обычный 3 2" xfId="42"/>
    <cellStyle name="Обычный 3 3" xfId="43"/>
    <cellStyle name="Обычный 3 4" xfId="121"/>
    <cellStyle name="Обычный 4" xfId="44"/>
    <cellStyle name="Обычный 5" xfId="110"/>
    <cellStyle name="Обычный_BALANCE.WARM.2007YEAR(FACT)" xfId="45"/>
    <cellStyle name="Обычный_INVEST.WARM.PLAN.4.78(v0.1)" xfId="46"/>
    <cellStyle name="Обычный_JKH.OPEN.INFO.HVS(v3.5)_цены161210" xfId="47"/>
    <cellStyle name="Обычный_JKH.OPEN.INFO.PRICE.VO_v4.0(10.02.11)" xfId="48"/>
    <cellStyle name="Обычный_MINENERGO.340.PRIL79(v0.1)" xfId="49"/>
    <cellStyle name="Обычный_PREDEL.JKH.2010(v1.3)" xfId="50"/>
    <cellStyle name="Обычный_razrabotka_sablonov_po_WKU" xfId="51"/>
    <cellStyle name="Обычный_SIMPLE_1_massive2" xfId="52"/>
    <cellStyle name="Обычный_ЖКУ_проект3" xfId="53"/>
    <cellStyle name="Обычный_Мониторинг инвестиций" xfId="54"/>
    <cellStyle name="Обычный_Шаблон по источникам для Модуля Реестр (2)" xfId="55"/>
    <cellStyle name="Плохой" xfId="62" builtinId="27" hidden="1"/>
    <cellStyle name="Пояснение" xfId="70" builtinId="53" hidden="1"/>
    <cellStyle name="Примечание" xfId="69" builtinId="10" hidden="1"/>
    <cellStyle name="Процентный" xfId="101" builtinId="5" hidden="1"/>
    <cellStyle name="Связанная ячейка" xfId="66" builtinId="24" hidden="1"/>
    <cellStyle name="Текст предупреждения" xfId="68" builtinId="11" hidden="1"/>
    <cellStyle name="Финансовый" xfId="97" builtinId="3" hidden="1"/>
    <cellStyle name="Финансовый [0]" xfId="98" builtinId="6" hidden="1"/>
    <cellStyle name="Хороший" xfId="61" builtinId="26" hidden="1"/>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CC0000"/>
      <rgbColor rgb="00000000"/>
      <rgbColor rgb="000000FF"/>
      <rgbColor rgb="00FFFF00"/>
      <rgbColor rgb="00FF00FF"/>
      <rgbColor rgb="0000FFFF"/>
      <rgbColor rgb="00800000"/>
      <rgbColor rgb="00008000"/>
      <rgbColor rgb="00000080"/>
      <rgbColor rgb="00808000"/>
      <rgbColor rgb="00800080"/>
      <rgbColor rgb="00008080"/>
      <rgbColor rgb="00C0C0C0"/>
      <rgbColor rgb="00BCBCBC"/>
      <rgbColor rgb="009999FF"/>
      <rgbColor rgb="00993366"/>
      <rgbColor rgb="00FFFFCC"/>
      <rgbColor rgb="00CCFFFF"/>
      <rgbColor rgb="00660066"/>
      <rgbColor rgb="00FFB7B7"/>
      <rgbColor rgb="000066CC"/>
      <rgbColor rgb="00CCCCFF"/>
      <rgbColor rgb="00000080"/>
      <rgbColor rgb="00FF00FF"/>
      <rgbColor rgb="00FFFF00"/>
      <rgbColor rgb="0000FFFF"/>
      <rgbColor rgb="00800080"/>
      <rgbColor rgb="00800000"/>
      <rgbColor rgb="00008080"/>
      <rgbColor rgb="000000FF"/>
      <rgbColor rgb="0000CCFF"/>
      <rgbColor rgb="00E3FAFD"/>
      <rgbColor rgb="00D7EAD3"/>
      <rgbColor rgb="00FFFFC0"/>
      <rgbColor rgb="00B7E4FF"/>
      <rgbColor rgb="00FFCCFF"/>
      <rgbColor rgb="00CC99FF"/>
      <rgbColor rgb="00FFCC99"/>
      <rgbColor rgb="003366FF"/>
      <rgbColor rgb="0033CCCC"/>
      <rgbColor rgb="0099CC00"/>
      <rgbColor rgb="00FFCC00"/>
      <rgbColor rgb="00FF9900"/>
      <rgbColor rgb="00FF6600"/>
      <rgbColor rgb="00666699"/>
      <rgbColor rgb="00BCBCBC"/>
      <rgbColor rgb="00003366"/>
      <rgbColor rgb="00339966"/>
      <rgbColor rgb="00003300"/>
      <rgbColor rgb="00333300"/>
      <rgbColor rgb="00993300"/>
      <rgbColor rgb="00993366"/>
      <rgbColor rgb="00000080"/>
      <rgbColor rgb="00333333"/>
    </indexedColors>
    <mruColors>
      <color rgb="FFEA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2.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6.png"/><Relationship Id="rId1" Type="http://schemas.openxmlformats.org/officeDocument/2006/relationships/image" Target="../media/image18.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18</xdr:row>
      <xdr:rowOff>482600</xdr:rowOff>
    </xdr:from>
    <xdr:to>
      <xdr:col>3</xdr:col>
      <xdr:colOff>0</xdr:colOff>
      <xdr:row>113</xdr:row>
      <xdr:rowOff>3175</xdr:rowOff>
    </xdr:to>
    <xdr:sp macro="[0]!Instruction.BlockClick" textlink="">
      <xdr:nvSpPr>
        <xdr:cNvPr id="2" name="InstrBlock_8"/>
        <xdr:cNvSpPr txBox="1">
          <a:spLocks noChangeArrowheads="1"/>
        </xdr:cNvSpPr>
      </xdr:nvSpPr>
      <xdr:spPr bwMode="auto">
        <a:xfrm>
          <a:off x="219075" y="43021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Обновление</a:t>
          </a:r>
        </a:p>
      </xdr:txBody>
    </xdr:sp>
    <xdr:clientData/>
  </xdr:twoCellAnchor>
  <xdr:twoCellAnchor editAs="absolute">
    <xdr:from>
      <xdr:col>1</xdr:col>
      <xdr:colOff>0</xdr:colOff>
      <xdr:row>18</xdr:row>
      <xdr:rowOff>19050</xdr:rowOff>
    </xdr:from>
    <xdr:to>
      <xdr:col>3</xdr:col>
      <xdr:colOff>0</xdr:colOff>
      <xdr:row>18</xdr:row>
      <xdr:rowOff>482600</xdr:rowOff>
    </xdr:to>
    <xdr:sp macro="[0]!Instruction.BlockClick" textlink="">
      <xdr:nvSpPr>
        <xdr:cNvPr id="3" name="InstrBlock_7"/>
        <xdr:cNvSpPr txBox="1">
          <a:spLocks noChangeArrowheads="1"/>
        </xdr:cNvSpPr>
      </xdr:nvSpPr>
      <xdr:spPr bwMode="auto">
        <a:xfrm>
          <a:off x="219075" y="38385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Консультации по работе с отчётом</a:t>
          </a:r>
        </a:p>
      </xdr:txBody>
    </xdr:sp>
    <xdr:clientData/>
  </xdr:twoCellAnchor>
  <xdr:twoCellAnchor editAs="absolute">
    <xdr:from>
      <xdr:col>1</xdr:col>
      <xdr:colOff>0</xdr:colOff>
      <xdr:row>15</xdr:row>
      <xdr:rowOff>127000</xdr:rowOff>
    </xdr:from>
    <xdr:to>
      <xdr:col>3</xdr:col>
      <xdr:colOff>0</xdr:colOff>
      <xdr:row>18</xdr:row>
      <xdr:rowOff>19050</xdr:rowOff>
    </xdr:to>
    <xdr:sp macro="[0]!Instruction.BlockClick" textlink="">
      <xdr:nvSpPr>
        <xdr:cNvPr id="4" name="InstrBlock_6"/>
        <xdr:cNvSpPr txBox="1">
          <a:spLocks noChangeArrowheads="1"/>
        </xdr:cNvSpPr>
      </xdr:nvSpPr>
      <xdr:spPr bwMode="auto">
        <a:xfrm>
          <a:off x="219075" y="33750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Методология заполнения</a:t>
          </a:r>
        </a:p>
      </xdr:txBody>
    </xdr:sp>
    <xdr:clientData/>
  </xdr:twoCellAnchor>
  <xdr:twoCellAnchor editAs="absolute">
    <xdr:from>
      <xdr:col>1</xdr:col>
      <xdr:colOff>0</xdr:colOff>
      <xdr:row>13</xdr:row>
      <xdr:rowOff>44450</xdr:rowOff>
    </xdr:from>
    <xdr:to>
      <xdr:col>3</xdr:col>
      <xdr:colOff>0</xdr:colOff>
      <xdr:row>15</xdr:row>
      <xdr:rowOff>127000</xdr:rowOff>
    </xdr:to>
    <xdr:sp macro="[0]!Instruction.BlockClick" textlink="">
      <xdr:nvSpPr>
        <xdr:cNvPr id="5" name="InstrBlock_5"/>
        <xdr:cNvSpPr txBox="1">
          <a:spLocks noChangeArrowheads="1"/>
        </xdr:cNvSpPr>
      </xdr:nvSpPr>
      <xdr:spPr bwMode="auto">
        <a:xfrm>
          <a:off x="219075" y="2911475"/>
          <a:ext cx="2066925" cy="463550"/>
        </a:xfrm>
        <a:prstGeom prst="rect">
          <a:avLst/>
        </a:prstGeom>
        <a:solidFill>
          <a:srgbClr val="F0F0F0"/>
        </a:solidFill>
        <a:ln w="9525">
          <a:solidFill>
            <a:srgbClr val="A6A6A6"/>
          </a:solidFill>
          <a:miter lim="800000"/>
          <a:headEnd/>
          <a:tailEnd/>
        </a:ln>
      </xdr:spPr>
      <xdr:txBody>
        <a:bodyPr vertOverflow="clip" wrap="square" lIns="468000" tIns="46800" rIns="0" bIns="46800" anchor="ctr" upright="1"/>
        <a:lstStyle/>
        <a:p>
          <a:pPr algn="l" rtl="0">
            <a:defRPr sz="1000"/>
          </a:pPr>
          <a:r>
            <a:rPr lang="ru-RU" sz="1000" b="0" i="0" u="none" strike="noStrike" baseline="0">
              <a:solidFill>
                <a:srgbClr val="000000"/>
              </a:solidFill>
              <a:latin typeface="Tahoma"/>
              <a:ea typeface="Tahoma"/>
              <a:cs typeface="Tahoma"/>
            </a:rPr>
            <a:t>Организационно-технические консультации</a:t>
          </a:r>
        </a:p>
      </xdr:txBody>
    </xdr:sp>
    <xdr:clientData/>
  </xdr:twoCellAnchor>
  <xdr:twoCellAnchor editAs="absolute">
    <xdr:from>
      <xdr:col>1</xdr:col>
      <xdr:colOff>0</xdr:colOff>
      <xdr:row>12</xdr:row>
      <xdr:rowOff>66675</xdr:rowOff>
    </xdr:from>
    <xdr:to>
      <xdr:col>3</xdr:col>
      <xdr:colOff>0</xdr:colOff>
      <xdr:row>13</xdr:row>
      <xdr:rowOff>44450</xdr:rowOff>
    </xdr:to>
    <xdr:sp macro="[0]!Instruction.BlockClick" textlink="">
      <xdr:nvSpPr>
        <xdr:cNvPr id="6" name="InstrBlock_4"/>
        <xdr:cNvSpPr txBox="1">
          <a:spLocks noChangeArrowheads="1"/>
        </xdr:cNvSpPr>
      </xdr:nvSpPr>
      <xdr:spPr bwMode="auto">
        <a:xfrm>
          <a:off x="219075" y="24479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Проверка отчёта</a:t>
          </a:r>
        </a:p>
      </xdr:txBody>
    </xdr:sp>
    <xdr:clientData/>
  </xdr:twoCellAnchor>
  <xdr:twoCellAnchor editAs="absolute">
    <xdr:from>
      <xdr:col>1</xdr:col>
      <xdr:colOff>0</xdr:colOff>
      <xdr:row>10</xdr:row>
      <xdr:rowOff>98425</xdr:rowOff>
    </xdr:from>
    <xdr:to>
      <xdr:col>3</xdr:col>
      <xdr:colOff>0</xdr:colOff>
      <xdr:row>12</xdr:row>
      <xdr:rowOff>66675</xdr:rowOff>
    </xdr:to>
    <xdr:sp macro="[0]!Instruction.BlockClick" textlink="">
      <xdr:nvSpPr>
        <xdr:cNvPr id="7" name="InstrBlock_3"/>
        <xdr:cNvSpPr txBox="1">
          <a:spLocks noChangeArrowheads="1"/>
        </xdr:cNvSpPr>
      </xdr:nvSpPr>
      <xdr:spPr bwMode="auto">
        <a:xfrm>
          <a:off x="219075" y="19843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Работа с реестрами</a:t>
          </a:r>
        </a:p>
      </xdr:txBody>
    </xdr:sp>
    <xdr:clientData/>
  </xdr:twoCellAnchor>
  <xdr:twoCellAnchor editAs="absolute">
    <xdr:from>
      <xdr:col>1</xdr:col>
      <xdr:colOff>0</xdr:colOff>
      <xdr:row>7</xdr:row>
      <xdr:rowOff>149225</xdr:rowOff>
    </xdr:from>
    <xdr:to>
      <xdr:col>3</xdr:col>
      <xdr:colOff>0</xdr:colOff>
      <xdr:row>10</xdr:row>
      <xdr:rowOff>98425</xdr:rowOff>
    </xdr:to>
    <xdr:sp macro="[0]!Instruction.BlockClick" textlink="">
      <xdr:nvSpPr>
        <xdr:cNvPr id="8" name="InstrBlock_2"/>
        <xdr:cNvSpPr txBox="1">
          <a:spLocks noChangeArrowheads="1"/>
        </xdr:cNvSpPr>
      </xdr:nvSpPr>
      <xdr:spPr bwMode="auto">
        <a:xfrm>
          <a:off x="219075" y="15208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Условные обозначения</a:t>
          </a:r>
        </a:p>
      </xdr:txBody>
    </xdr:sp>
    <xdr:clientData/>
  </xdr:twoCellAnchor>
  <xdr:twoCellAnchor editAs="absolute">
    <xdr:from>
      <xdr:col>1</xdr:col>
      <xdr:colOff>0</xdr:colOff>
      <xdr:row>5</xdr:row>
      <xdr:rowOff>0</xdr:rowOff>
    </xdr:from>
    <xdr:to>
      <xdr:col>3</xdr:col>
      <xdr:colOff>0</xdr:colOff>
      <xdr:row>7</xdr:row>
      <xdr:rowOff>149225</xdr:rowOff>
    </xdr:to>
    <xdr:sp macro="[0]!Instruction.BlockClick" textlink="">
      <xdr:nvSpPr>
        <xdr:cNvPr id="14" name="InstrBlock_1"/>
        <xdr:cNvSpPr txBox="1">
          <a:spLocks noChangeArrowheads="1"/>
        </xdr:cNvSpPr>
      </xdr:nvSpPr>
      <xdr:spPr bwMode="auto">
        <a:xfrm>
          <a:off x="219075" y="1057275"/>
          <a:ext cx="2066925" cy="463550"/>
        </a:xfrm>
        <a:prstGeom prst="rect">
          <a:avLst/>
        </a:prstGeom>
        <a:solidFill>
          <a:srgbClr val="FFC17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66675</xdr:colOff>
      <xdr:row>5</xdr:row>
      <xdr:rowOff>57150</xdr:rowOff>
    </xdr:from>
    <xdr:to>
      <xdr:col>1</xdr:col>
      <xdr:colOff>447675</xdr:colOff>
      <xdr:row>7</xdr:row>
      <xdr:rowOff>123825</xdr:rowOff>
    </xdr:to>
    <xdr:pic macro="[0]!Instruction.BlockClick">
      <xdr:nvPicPr>
        <xdr:cNvPr id="7206806" name="InstrImg_1" descr="ico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114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xdr:row>
      <xdr:rowOff>180975</xdr:rowOff>
    </xdr:from>
    <xdr:to>
      <xdr:col>1</xdr:col>
      <xdr:colOff>428625</xdr:colOff>
      <xdr:row>10</xdr:row>
      <xdr:rowOff>57150</xdr:rowOff>
    </xdr:to>
    <xdr:pic macro="[0]!Instruction.BlockClick">
      <xdr:nvPicPr>
        <xdr:cNvPr id="7206807" name="InstrImg_2" descr="icon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155257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10</xdr:row>
      <xdr:rowOff>133350</xdr:rowOff>
    </xdr:from>
    <xdr:to>
      <xdr:col>1</xdr:col>
      <xdr:colOff>428625</xdr:colOff>
      <xdr:row>12</xdr:row>
      <xdr:rowOff>38100</xdr:rowOff>
    </xdr:to>
    <xdr:pic macro="[0]!Instruction.BlockClick">
      <xdr:nvPicPr>
        <xdr:cNvPr id="7206808" name="InstrImg_3" descr="icon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0" y="201930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12</xdr:row>
      <xdr:rowOff>114300</xdr:rowOff>
    </xdr:from>
    <xdr:to>
      <xdr:col>1</xdr:col>
      <xdr:colOff>428625</xdr:colOff>
      <xdr:row>13</xdr:row>
      <xdr:rowOff>28575</xdr:rowOff>
    </xdr:to>
    <xdr:pic macro="[0]!Instruction.BlockClick">
      <xdr:nvPicPr>
        <xdr:cNvPr id="7206809" name="InstrImg_4" descr="icon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249555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13</xdr:row>
      <xdr:rowOff>95250</xdr:rowOff>
    </xdr:from>
    <xdr:to>
      <xdr:col>1</xdr:col>
      <xdr:colOff>428625</xdr:colOff>
      <xdr:row>15</xdr:row>
      <xdr:rowOff>95250</xdr:rowOff>
    </xdr:to>
    <xdr:pic macro="[0]!Instruction.BlockClick">
      <xdr:nvPicPr>
        <xdr:cNvPr id="7206810" name="InstrImg_5" descr="icon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29622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66675</xdr:colOff>
      <xdr:row>16</xdr:row>
      <xdr:rowOff>0</xdr:rowOff>
    </xdr:from>
    <xdr:to>
      <xdr:col>1</xdr:col>
      <xdr:colOff>447675</xdr:colOff>
      <xdr:row>18</xdr:row>
      <xdr:rowOff>0</xdr:rowOff>
    </xdr:to>
    <xdr:pic macro="[0]!Instruction.BlockClick">
      <xdr:nvPicPr>
        <xdr:cNvPr id="7206811" name="InstrImg_6" descr="icon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0" y="34385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76200</xdr:colOff>
      <xdr:row>18</xdr:row>
      <xdr:rowOff>95250</xdr:rowOff>
    </xdr:from>
    <xdr:to>
      <xdr:col>1</xdr:col>
      <xdr:colOff>457200</xdr:colOff>
      <xdr:row>18</xdr:row>
      <xdr:rowOff>457200</xdr:rowOff>
    </xdr:to>
    <xdr:pic macro="[0]!Instruction.BlockClick">
      <xdr:nvPicPr>
        <xdr:cNvPr id="7206812" name="InstrImg_7" descr="icon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5275" y="3914775"/>
          <a:ext cx="3810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19050</xdr:colOff>
      <xdr:row>18</xdr:row>
      <xdr:rowOff>514350</xdr:rowOff>
    </xdr:from>
    <xdr:to>
      <xdr:col>1</xdr:col>
      <xdr:colOff>447675</xdr:colOff>
      <xdr:row>113</xdr:row>
      <xdr:rowOff>19050</xdr:rowOff>
    </xdr:to>
    <xdr:pic macro="[0]!Instruction.BlockClick">
      <xdr:nvPicPr>
        <xdr:cNvPr id="7206813" name="InstrImg_8" descr="icon8.png"/>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8125" y="4333875"/>
          <a:ext cx="428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215570</xdr:colOff>
      <xdr:row>2</xdr:row>
      <xdr:rowOff>9392</xdr:rowOff>
    </xdr:from>
    <xdr:to>
      <xdr:col>2</xdr:col>
      <xdr:colOff>1303231</xdr:colOff>
      <xdr:row>2</xdr:row>
      <xdr:rowOff>223955</xdr:rowOff>
    </xdr:to>
    <xdr:sp macro="" textlink="">
      <xdr:nvSpPr>
        <xdr:cNvPr id="31" name="cmdAct_1" hidden="1"/>
        <xdr:cNvSpPr txBox="1">
          <a:spLocks noChangeArrowheads="1"/>
        </xdr:cNvSpPr>
      </xdr:nvSpPr>
      <xdr:spPr bwMode="auto">
        <a:xfrm>
          <a:off x="1019480" y="352292"/>
          <a:ext cx="1083845" cy="214563"/>
        </a:xfrm>
        <a:prstGeom prst="rect">
          <a:avLst/>
        </a:prstGeom>
        <a:solidFill>
          <a:srgbClr val="B3FFD9"/>
        </a:solidFill>
        <a:ln w="9525">
          <a:noFill/>
          <a:miter lim="800000"/>
          <a:headEnd/>
          <a:tailEnd/>
        </a:ln>
      </xdr:spPr>
      <xdr:txBody>
        <a:bodyPr vertOverflow="clip" wrap="square" lIns="360000" tIns="36000" rIns="36000" bIns="36000" anchor="ctr" upright="1"/>
        <a:lstStyle/>
        <a:p>
          <a:pPr algn="l" rtl="0">
            <a:defRPr sz="1000"/>
          </a:pPr>
          <a:r>
            <a:rPr lang="ru-RU" sz="1000" b="0" i="0" u="none" strike="noStrike" baseline="0">
              <a:solidFill>
                <a:schemeClr val="tx1"/>
              </a:solidFill>
              <a:latin typeface="Tahoma"/>
              <a:ea typeface="Tahoma"/>
              <a:cs typeface="Tahoma"/>
            </a:rPr>
            <a:t>Актуальна</a:t>
          </a:r>
        </a:p>
      </xdr:txBody>
    </xdr:sp>
    <xdr:clientData/>
  </xdr:twoCellAnchor>
  <xdr:twoCellAnchor>
    <xdr:from>
      <xdr:col>2</xdr:col>
      <xdr:colOff>190500</xdr:colOff>
      <xdr:row>1</xdr:row>
      <xdr:rowOff>114300</xdr:rowOff>
    </xdr:from>
    <xdr:to>
      <xdr:col>2</xdr:col>
      <xdr:colOff>476250</xdr:colOff>
      <xdr:row>3</xdr:row>
      <xdr:rowOff>57150</xdr:rowOff>
    </xdr:to>
    <xdr:pic>
      <xdr:nvPicPr>
        <xdr:cNvPr id="7206815" name="cmdAct_2" descr="icon15.png" hidden="1"/>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90600" y="152400"/>
          <a:ext cx="2857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215265</xdr:colOff>
      <xdr:row>2</xdr:row>
      <xdr:rowOff>9525</xdr:rowOff>
    </xdr:from>
    <xdr:to>
      <xdr:col>4</xdr:col>
      <xdr:colOff>83522</xdr:colOff>
      <xdr:row>2</xdr:row>
      <xdr:rowOff>219075</xdr:rowOff>
    </xdr:to>
    <xdr:sp macro="[0]!Instruction.cmdGetUpdate_Click" textlink="">
      <xdr:nvSpPr>
        <xdr:cNvPr id="33" name="cmdNoAct_1"/>
        <xdr:cNvSpPr txBox="1">
          <a:spLocks noChangeArrowheads="1"/>
        </xdr:cNvSpPr>
      </xdr:nvSpPr>
      <xdr:spPr bwMode="auto">
        <a:xfrm>
          <a:off x="1019175" y="352425"/>
          <a:ext cx="1634204" cy="209550"/>
        </a:xfrm>
        <a:prstGeom prst="rect">
          <a:avLst/>
        </a:prstGeom>
        <a:solidFill>
          <a:srgbClr val="FF5050"/>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chemeClr val="bg1"/>
              </a:solidFill>
              <a:latin typeface="Tahoma"/>
              <a:ea typeface="Tahoma"/>
              <a:cs typeface="Tahoma"/>
            </a:rPr>
            <a:t>Требуется обновление</a:t>
          </a:r>
        </a:p>
      </xdr:txBody>
    </xdr:sp>
    <xdr:clientData/>
  </xdr:twoCellAnchor>
  <xdr:twoCellAnchor editAs="oneCell">
    <xdr:from>
      <xdr:col>2</xdr:col>
      <xdr:colOff>228600</xdr:colOff>
      <xdr:row>1</xdr:row>
      <xdr:rowOff>200025</xdr:rowOff>
    </xdr:from>
    <xdr:to>
      <xdr:col>2</xdr:col>
      <xdr:colOff>476250</xdr:colOff>
      <xdr:row>3</xdr:row>
      <xdr:rowOff>9525</xdr:rowOff>
    </xdr:to>
    <xdr:pic>
      <xdr:nvPicPr>
        <xdr:cNvPr id="7206817" name="cmdNoAct_2" descr="icon16.png"/>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8700" y="23812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216626</xdr:colOff>
      <xdr:row>2</xdr:row>
      <xdr:rowOff>3612</xdr:rowOff>
    </xdr:from>
    <xdr:to>
      <xdr:col>4</xdr:col>
      <xdr:colOff>135812</xdr:colOff>
      <xdr:row>2</xdr:row>
      <xdr:rowOff>219612</xdr:rowOff>
    </xdr:to>
    <xdr:sp macro="" textlink="">
      <xdr:nvSpPr>
        <xdr:cNvPr id="35" name="cmdNoInet_1" hidden="1"/>
        <xdr:cNvSpPr txBox="1">
          <a:spLocks noChangeArrowheads="1"/>
        </xdr:cNvSpPr>
      </xdr:nvSpPr>
      <xdr:spPr bwMode="auto">
        <a:xfrm>
          <a:off x="1020536" y="346512"/>
          <a:ext cx="1692728" cy="216000"/>
        </a:xfrm>
        <a:prstGeom prst="rect">
          <a:avLst/>
        </a:prstGeom>
        <a:solidFill>
          <a:srgbClr val="FFCC66"/>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ysClr val="windowText" lastClr="000000"/>
              </a:solidFill>
              <a:latin typeface="Tahoma"/>
              <a:ea typeface="Tahoma"/>
              <a:cs typeface="Tahoma"/>
            </a:rPr>
            <a:t>Ошибка подключения</a:t>
          </a:r>
        </a:p>
      </xdr:txBody>
    </xdr:sp>
    <xdr:clientData/>
  </xdr:twoCellAnchor>
  <xdr:oneCellAnchor>
    <xdr:from>
      <xdr:col>2</xdr:col>
      <xdr:colOff>203835</xdr:colOff>
      <xdr:row>1</xdr:row>
      <xdr:rowOff>136963</xdr:rowOff>
    </xdr:from>
    <xdr:ext cx="246578" cy="374141"/>
    <xdr:sp macro="" textlink="">
      <xdr:nvSpPr>
        <xdr:cNvPr id="36" name="cmdNoInet_2" hidden="1"/>
        <xdr:cNvSpPr txBox="1"/>
      </xdr:nvSpPr>
      <xdr:spPr>
        <a:xfrm>
          <a:off x="1000125" y="270313"/>
          <a:ext cx="25037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ru-RU" sz="1800" b="1">
              <a:solidFill>
                <a:schemeClr val="bg1"/>
              </a:solidFill>
            </a:rPr>
            <a:t>!</a:t>
          </a:r>
        </a:p>
      </xdr:txBody>
    </xdr:sp>
    <xdr:clientData/>
  </xdr:one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0" name="chkGetUpdatesTrue" descr="check_yes.jpg"/>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1" name="chkNoUpdatesFalse" descr="check_no.png"/>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2" name="chkNoUpdatesTrue" descr="check_yes.jpg" hidden="1"/>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3" name="chkGetUpdatesFalse" descr="check_no.png" hidden="1"/>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103</xdr:row>
      <xdr:rowOff>180974</xdr:rowOff>
    </xdr:from>
    <xdr:to>
      <xdr:col>9</xdr:col>
      <xdr:colOff>87599</xdr:colOff>
      <xdr:row>106</xdr:row>
      <xdr:rowOff>5474</xdr:rowOff>
    </xdr:to>
    <xdr:sp macro="[0]!Instruction.cmdGetUpdate_Click" textlink="">
      <xdr:nvSpPr>
        <xdr:cNvPr id="32" name="cmdGetUpdate"/>
        <xdr:cNvSpPr txBox="1">
          <a:spLocks noChangeArrowheads="1"/>
        </xdr:cNvSpPr>
      </xdr:nvSpPr>
      <xdr:spPr bwMode="auto">
        <a:xfrm>
          <a:off x="2581275" y="2638424"/>
          <a:ext cx="1563974"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Обновить</a:t>
          </a:r>
        </a:p>
      </xdr:txBody>
    </xdr:sp>
    <xdr:clientData/>
  </xdr:twoCellAnchor>
  <xdr:twoCellAnchor>
    <xdr:from>
      <xdr:col>9</xdr:col>
      <xdr:colOff>255271</xdr:colOff>
      <xdr:row>103</xdr:row>
      <xdr:rowOff>180974</xdr:rowOff>
    </xdr:from>
    <xdr:to>
      <xdr:col>15</xdr:col>
      <xdr:colOff>47626</xdr:colOff>
      <xdr:row>106</xdr:row>
      <xdr:rowOff>5474</xdr:rowOff>
    </xdr:to>
    <xdr:sp macro="[0]!Instruction.cmdShowHideUpdateLog_Click" textlink="">
      <xdr:nvSpPr>
        <xdr:cNvPr id="34" name="cmdShowHideUpdateLog"/>
        <xdr:cNvSpPr txBox="1">
          <a:spLocks noChangeArrowheads="1"/>
        </xdr:cNvSpPr>
      </xdr:nvSpPr>
      <xdr:spPr bwMode="auto">
        <a:xfrm>
          <a:off x="4312921" y="2638424"/>
          <a:ext cx="1564005"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Показать / скрыть лог обновления</a:t>
          </a:r>
        </a:p>
      </xdr:txBody>
    </xdr:sp>
    <xdr:clientData/>
  </xdr:twoCellAnchor>
  <xdr:twoCellAnchor>
    <xdr:from>
      <xdr:col>4</xdr:col>
      <xdr:colOff>19050</xdr:colOff>
      <xdr:row>103</xdr:row>
      <xdr:rowOff>161925</xdr:rowOff>
    </xdr:from>
    <xdr:to>
      <xdr:col>5</xdr:col>
      <xdr:colOff>142875</xdr:colOff>
      <xdr:row>106</xdr:row>
      <xdr:rowOff>9525</xdr:rowOff>
    </xdr:to>
    <xdr:pic macro="[0]!Instruction.cmdGetUpdate_Click">
      <xdr:nvPicPr>
        <xdr:cNvPr id="7206826" name="cmdGetUpdateImg" descr="icon11.png"/>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590800"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238125</xdr:colOff>
      <xdr:row>103</xdr:row>
      <xdr:rowOff>161925</xdr:rowOff>
    </xdr:from>
    <xdr:to>
      <xdr:col>11</xdr:col>
      <xdr:colOff>66675</xdr:colOff>
      <xdr:row>106</xdr:row>
      <xdr:rowOff>9525</xdr:rowOff>
    </xdr:to>
    <xdr:pic macro="[0]!Instruction.cmdShowHideUpdateLog_Click">
      <xdr:nvPicPr>
        <xdr:cNvPr id="7206827" name="cmdShowHideUpdateLogImg" descr="icon13.png"/>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295775"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22</xdr:col>
          <xdr:colOff>66675</xdr:colOff>
          <xdr:row>120</xdr:row>
          <xdr:rowOff>123825</xdr:rowOff>
        </xdr:to>
        <xdr:sp macro="" textlink="">
          <xdr:nvSpPr>
            <xdr:cNvPr id="193537" name="InstrWord" hidden="1">
              <a:extLst>
                <a:ext uri="{63B3BB69-23CF-44E3-9099-C40C66FF867C}">
                  <a14:compatExt spid="_x0000_s193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219075</xdr:colOff>
      <xdr:row>1</xdr:row>
      <xdr:rowOff>85725</xdr:rowOff>
    </xdr:from>
    <xdr:to>
      <xdr:col>24</xdr:col>
      <xdr:colOff>279237</xdr:colOff>
      <xdr:row>2</xdr:row>
      <xdr:rowOff>161925</xdr:rowOff>
    </xdr:to>
    <xdr:sp macro="[0]!Instruction.cmdStart_Click" textlink="">
      <xdr:nvSpPr>
        <xdr:cNvPr id="37" name="cmdStart" hidden="1"/>
        <xdr:cNvSpPr>
          <a:spLocks noChangeArrowheads="1"/>
        </xdr:cNvSpPr>
      </xdr:nvSpPr>
      <xdr:spPr bwMode="auto">
        <a:xfrm>
          <a:off x="6934200" y="123825"/>
          <a:ext cx="1831812" cy="285750"/>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Приступить к заполнению</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56</xdr:col>
      <xdr:colOff>38100</xdr:colOff>
      <xdr:row>31</xdr:row>
      <xdr:rowOff>0</xdr:rowOff>
    </xdr:from>
    <xdr:to>
      <xdr:col>56</xdr:col>
      <xdr:colOff>228600</xdr:colOff>
      <xdr:row>31</xdr:row>
      <xdr:rowOff>190500</xdr:rowOff>
    </xdr:to>
    <xdr:grpSp>
      <xdr:nvGrpSpPr>
        <xdr:cNvPr id="4" name="shCalendar" hidden="1"/>
        <xdr:cNvGrpSpPr>
          <a:grpSpLocks/>
        </xdr:cNvGrpSpPr>
      </xdr:nvGrpSpPr>
      <xdr:grpSpPr bwMode="auto">
        <a:xfrm>
          <a:off x="30213300" y="8496300"/>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25</xdr:col>
      <xdr:colOff>38100</xdr:colOff>
      <xdr:row>31</xdr:row>
      <xdr:rowOff>0</xdr:rowOff>
    </xdr:from>
    <xdr:ext cx="190500" cy="190500"/>
    <xdr:grpSp>
      <xdr:nvGrpSpPr>
        <xdr:cNvPr id="7" name="shCalendar" hidden="1"/>
        <xdr:cNvGrpSpPr>
          <a:grpSpLocks/>
        </xdr:cNvGrpSpPr>
      </xdr:nvGrpSpPr>
      <xdr:grpSpPr bwMode="auto">
        <a:xfrm>
          <a:off x="11734800" y="8496300"/>
          <a:ext cx="190500" cy="190500"/>
          <a:chOff x="13896191" y="1813753"/>
          <a:chExt cx="211023" cy="178845"/>
        </a:xfrm>
      </xdr:grpSpPr>
      <xdr:sp macro="[0]!modfrmDateChoose.CalendarShow" textlink="">
        <xdr:nvSpPr>
          <xdr:cNvPr id="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25</xdr:col>
      <xdr:colOff>38100</xdr:colOff>
      <xdr:row>31</xdr:row>
      <xdr:rowOff>0</xdr:rowOff>
    </xdr:from>
    <xdr:ext cx="190500" cy="190500"/>
    <xdr:grpSp>
      <xdr:nvGrpSpPr>
        <xdr:cNvPr id="10" name="shCalendar" hidden="1"/>
        <xdr:cNvGrpSpPr>
          <a:grpSpLocks/>
        </xdr:cNvGrpSpPr>
      </xdr:nvGrpSpPr>
      <xdr:grpSpPr bwMode="auto">
        <a:xfrm>
          <a:off x="11734800" y="8496300"/>
          <a:ext cx="190500" cy="190500"/>
          <a:chOff x="13896191" y="1813753"/>
          <a:chExt cx="211023" cy="178845"/>
        </a:xfrm>
      </xdr:grpSpPr>
      <xdr:sp macro="[0]!modfrmDateChoose.CalendarShow" textlink="">
        <xdr:nvSpPr>
          <xdr:cNvPr id="1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2"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xdr:cNvGrpSpPr>
          <a:grpSpLocks/>
        </xdr:cNvGrpSpPr>
      </xdr:nvGrpSpPr>
      <xdr:grpSpPr bwMode="auto">
        <a:xfrm>
          <a:off x="6419850" y="661987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xdr:cNvGrpSpPr>
          <a:grpSpLocks/>
        </xdr:cNvGrpSpPr>
      </xdr:nvGrpSpPr>
      <xdr:grpSpPr bwMode="auto">
        <a:xfrm>
          <a:off x="6419850" y="690562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4" name="shCalendar" hidden="1"/>
        <xdr:cNvGrpSpPr>
          <a:grpSpLocks/>
        </xdr:cNvGrpSpPr>
      </xdr:nvGrpSpPr>
      <xdr:grpSpPr bwMode="auto">
        <a:xfrm>
          <a:off x="6972300" y="623887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21</xdr:col>
      <xdr:colOff>0</xdr:colOff>
      <xdr:row>23</xdr:row>
      <xdr:rowOff>0</xdr:rowOff>
    </xdr:from>
    <xdr:ext cx="190500" cy="190500"/>
    <xdr:grpSp>
      <xdr:nvGrpSpPr>
        <xdr:cNvPr id="7"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1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2"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1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5"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1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7"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8"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1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0"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1"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2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3"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4"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2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7"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2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9"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0"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3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2"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3"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3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5"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46"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247"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xdr:cNvGrpSpPr>
          <a:grpSpLocks/>
        </xdr:cNvGrpSpPr>
      </xdr:nvGrpSpPr>
      <xdr:grpSpPr bwMode="auto">
        <a:xfrm>
          <a:off x="8001000" y="4933950"/>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68580</xdr:colOff>
      <xdr:row>0</xdr:row>
      <xdr:rowOff>47625</xdr:rowOff>
    </xdr:from>
    <xdr:to>
      <xdr:col>6</xdr:col>
      <xdr:colOff>80506</xdr:colOff>
      <xdr:row>0</xdr:row>
      <xdr:rowOff>301503</xdr:rowOff>
    </xdr:to>
    <xdr:sp macro="[0]!modUpdTemplLogger.Clear" textlink="">
      <xdr:nvSpPr>
        <xdr:cNvPr id="194761" name="cmdStart"/>
        <xdr:cNvSpPr>
          <a:spLocks noChangeArrowheads="1"/>
        </xdr:cNvSpPr>
      </xdr:nvSpPr>
      <xdr:spPr bwMode="auto">
        <a:xfrm>
          <a:off x="9544050" y="47625"/>
          <a:ext cx="1840726" cy="253878"/>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Очистить лог</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xdr:cNvGrpSpPr>
          <a:grpSpLocks/>
        </xdr:cNvGrpSpPr>
      </xdr:nvGrpSpPr>
      <xdr:grpSpPr bwMode="auto">
        <a:xfrm>
          <a:off x="6381750" y="498157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38"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9"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xdr:cNvGrpSpPr>
          <a:grpSpLocks/>
        </xdr:cNvGrpSpPr>
      </xdr:nvGrpSpPr>
      <xdr:grpSpPr bwMode="auto">
        <a:xfrm>
          <a:off x="6381750" y="4991100"/>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3609"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3610"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38100</xdr:colOff>
      <xdr:row>23</xdr:row>
      <xdr:rowOff>0</xdr:rowOff>
    </xdr:from>
    <xdr:to>
      <xdr:col>26</xdr:col>
      <xdr:colOff>190500</xdr:colOff>
      <xdr:row>23</xdr:row>
      <xdr:rowOff>190500</xdr:rowOff>
    </xdr:to>
    <xdr:grpSp>
      <xdr:nvGrpSpPr>
        <xdr:cNvPr id="4" name="shCalendar" hidden="1"/>
        <xdr:cNvGrpSpPr>
          <a:grpSpLocks/>
        </xdr:cNvGrpSpPr>
      </xdr:nvGrpSpPr>
      <xdr:grpSpPr bwMode="auto">
        <a:xfrm>
          <a:off x="6381750" y="526732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26</xdr:col>
      <xdr:colOff>0</xdr:colOff>
      <xdr:row>23</xdr:row>
      <xdr:rowOff>0</xdr:rowOff>
    </xdr:from>
    <xdr:ext cx="190500" cy="190500"/>
    <xdr:grpSp>
      <xdr:nvGrpSpPr>
        <xdr:cNvPr id="7" name="shCalendar" hidden="1"/>
        <xdr:cNvGrpSpPr>
          <a:grpSpLocks/>
        </xdr:cNvGrpSpPr>
      </xdr:nvGrpSpPr>
      <xdr:grpSpPr bwMode="auto">
        <a:xfrm>
          <a:off x="6381750" y="5267325"/>
          <a:ext cx="190500" cy="190500"/>
          <a:chOff x="13896191" y="1813753"/>
          <a:chExt cx="211023" cy="178845"/>
        </a:xfrm>
      </xdr:grpSpPr>
      <xdr:sp macro="[0]!modfrmDateChoose.CalendarShow" textlink="">
        <xdr:nvSpPr>
          <xdr:cNvPr id="1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26</xdr:col>
      <xdr:colOff>0</xdr:colOff>
      <xdr:row>23</xdr:row>
      <xdr:rowOff>0</xdr:rowOff>
    </xdr:from>
    <xdr:ext cx="190500" cy="190500"/>
    <xdr:grpSp>
      <xdr:nvGrpSpPr>
        <xdr:cNvPr id="12" name="shCalendar" hidden="1"/>
        <xdr:cNvGrpSpPr>
          <a:grpSpLocks/>
        </xdr:cNvGrpSpPr>
      </xdr:nvGrpSpPr>
      <xdr:grpSpPr bwMode="auto">
        <a:xfrm>
          <a:off x="6381750" y="5267325"/>
          <a:ext cx="190500" cy="190500"/>
          <a:chOff x="13896191" y="1813753"/>
          <a:chExt cx="211023" cy="178845"/>
        </a:xfrm>
      </xdr:grpSpPr>
      <xdr:sp macro="[0]!modfrmDateChoose.CalendarShow" textlink="">
        <xdr:nvSpPr>
          <xdr:cNvPr id="1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4633"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4634"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0"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1"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22</xdr:row>
      <xdr:rowOff>0</xdr:rowOff>
    </xdr:from>
    <xdr:to>
      <xdr:col>28</xdr:col>
      <xdr:colOff>228600</xdr:colOff>
      <xdr:row>22</xdr:row>
      <xdr:rowOff>190500</xdr:rowOff>
    </xdr:to>
    <xdr:grpSp>
      <xdr:nvGrpSpPr>
        <xdr:cNvPr id="4" name="shCalendar" hidden="1"/>
        <xdr:cNvGrpSpPr>
          <a:grpSpLocks/>
        </xdr:cNvGrpSpPr>
      </xdr:nvGrpSpPr>
      <xdr:grpSpPr bwMode="auto">
        <a:xfrm>
          <a:off x="15706725" y="366712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47465"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47466"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3"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14"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38100</xdr:colOff>
      <xdr:row>23</xdr:row>
      <xdr:rowOff>0</xdr:rowOff>
    </xdr:from>
    <xdr:to>
      <xdr:col>22</xdr:col>
      <xdr:colOff>228600</xdr:colOff>
      <xdr:row>25</xdr:row>
      <xdr:rowOff>0</xdr:rowOff>
    </xdr:to>
    <xdr:grpSp>
      <xdr:nvGrpSpPr>
        <xdr:cNvPr id="4" name="shCalendar" hidden="1"/>
        <xdr:cNvGrpSpPr>
          <a:grpSpLocks/>
        </xdr:cNvGrpSpPr>
      </xdr:nvGrpSpPr>
      <xdr:grpSpPr bwMode="auto">
        <a:xfrm>
          <a:off x="12925425" y="418147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22</xdr:col>
      <xdr:colOff>0</xdr:colOff>
      <xdr:row>23</xdr:row>
      <xdr:rowOff>0</xdr:rowOff>
    </xdr:from>
    <xdr:ext cx="190500" cy="190500"/>
    <xdr:grpSp>
      <xdr:nvGrpSpPr>
        <xdr:cNvPr id="7" name="shCalendar" hidden="1"/>
        <xdr:cNvGrpSpPr>
          <a:grpSpLocks/>
        </xdr:cNvGrpSpPr>
      </xdr:nvGrpSpPr>
      <xdr:grpSpPr bwMode="auto">
        <a:xfrm>
          <a:off x="12887325" y="4181475"/>
          <a:ext cx="190500" cy="190500"/>
          <a:chOff x="13896191" y="1813753"/>
          <a:chExt cx="211023" cy="178845"/>
        </a:xfrm>
      </xdr:grpSpPr>
      <xdr:sp macro="[0]!modfrmDateChoose.CalendarShow" textlink="">
        <xdr:nvSpPr>
          <xdr:cNvPr id="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22</xdr:col>
      <xdr:colOff>0</xdr:colOff>
      <xdr:row>23</xdr:row>
      <xdr:rowOff>0</xdr:rowOff>
    </xdr:from>
    <xdr:ext cx="190500" cy="190500"/>
    <xdr:grpSp>
      <xdr:nvGrpSpPr>
        <xdr:cNvPr id="10" name="shCalendar" hidden="1"/>
        <xdr:cNvGrpSpPr>
          <a:grpSpLocks/>
        </xdr:cNvGrpSpPr>
      </xdr:nvGrpSpPr>
      <xdr:grpSpPr bwMode="auto">
        <a:xfrm>
          <a:off x="12887325" y="4181475"/>
          <a:ext cx="190500" cy="190500"/>
          <a:chOff x="13896191" y="1813753"/>
          <a:chExt cx="211023" cy="178845"/>
        </a:xfrm>
      </xdr:grpSpPr>
      <xdr:sp macro="[0]!modfrmDateChoose.CalendarShow" textlink="">
        <xdr:nvSpPr>
          <xdr:cNvPr id="1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228600</xdr:colOff>
      <xdr:row>10</xdr:row>
      <xdr:rowOff>28575</xdr:rowOff>
    </xdr:from>
    <xdr:to>
      <xdr:col>7</xdr:col>
      <xdr:colOff>200025</xdr:colOff>
      <xdr:row>10</xdr:row>
      <xdr:rowOff>247650</xdr:rowOff>
    </xdr:to>
    <xdr:pic macro="[0]!modInfo.MainSheetHelp">
      <xdr:nvPicPr>
        <xdr:cNvPr id="7207129" name="ExcludeHelp_3"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704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8</xdr:row>
      <xdr:rowOff>95250</xdr:rowOff>
    </xdr:from>
    <xdr:to>
      <xdr:col>7</xdr:col>
      <xdr:colOff>200025</xdr:colOff>
      <xdr:row>8</xdr:row>
      <xdr:rowOff>314325</xdr:rowOff>
    </xdr:to>
    <xdr:pic macro="[0]!modInfo.MainSheetHelp">
      <xdr:nvPicPr>
        <xdr:cNvPr id="7207130" name="ExcludeHelp_6"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3525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13</xdr:row>
      <xdr:rowOff>38100</xdr:rowOff>
    </xdr:from>
    <xdr:to>
      <xdr:col>7</xdr:col>
      <xdr:colOff>200025</xdr:colOff>
      <xdr:row>13</xdr:row>
      <xdr:rowOff>257175</xdr:rowOff>
    </xdr:to>
    <xdr:pic macro="[0]!modInfo.MainSheetHelp">
      <xdr:nvPicPr>
        <xdr:cNvPr id="7207131" name="ExcludeHelp_7"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39243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27</xdr:row>
      <xdr:rowOff>85725</xdr:rowOff>
    </xdr:from>
    <xdr:to>
      <xdr:col>7</xdr:col>
      <xdr:colOff>200025</xdr:colOff>
      <xdr:row>27</xdr:row>
      <xdr:rowOff>304800</xdr:rowOff>
    </xdr:to>
    <xdr:pic macro="[0]!modInfo.MainSheetHelp">
      <xdr:nvPicPr>
        <xdr:cNvPr id="7207132" name="ExcludeHelp_8"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4752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4</xdr:row>
      <xdr:rowOff>0</xdr:rowOff>
    </xdr:from>
    <xdr:to>
      <xdr:col>7</xdr:col>
      <xdr:colOff>219075</xdr:colOff>
      <xdr:row>4</xdr:row>
      <xdr:rowOff>219075</xdr:rowOff>
    </xdr:to>
    <xdr:pic macro="[0]!modList00.CreatePrintedForm">
      <xdr:nvPicPr>
        <xdr:cNvPr id="7207133" name="cmdCreatePrintedForm" descr="Создание печатной формы"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26</xdr:row>
      <xdr:rowOff>76200</xdr:rowOff>
    </xdr:from>
    <xdr:to>
      <xdr:col>6</xdr:col>
      <xdr:colOff>0</xdr:colOff>
      <xdr:row>26</xdr:row>
      <xdr:rowOff>369673</xdr:rowOff>
    </xdr:to>
    <xdr:sp macro="[0]!modList00.cmdOrganizationChoice_Click_Handler" textlink="">
      <xdr:nvSpPr>
        <xdr:cNvPr id="17" name="cmdOrgChoice"/>
        <xdr:cNvSpPr>
          <a:spLocks noChangeArrowheads="1"/>
        </xdr:cNvSpPr>
      </xdr:nvSpPr>
      <xdr:spPr bwMode="auto">
        <a:xfrm>
          <a:off x="3800475" y="4762500"/>
          <a:ext cx="3381375" cy="293473"/>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Выбор организации</a:t>
          </a:r>
        </a:p>
      </xdr:txBody>
    </xdr:sp>
    <xdr:clientData/>
  </xdr:twoCellAnchor>
  <xdr:twoCellAnchor editAs="oneCell">
    <xdr:from>
      <xdr:col>6</xdr:col>
      <xdr:colOff>38100</xdr:colOff>
      <xdr:row>18</xdr:row>
      <xdr:rowOff>0</xdr:rowOff>
    </xdr:from>
    <xdr:to>
      <xdr:col>6</xdr:col>
      <xdr:colOff>228600</xdr:colOff>
      <xdr:row>18</xdr:row>
      <xdr:rowOff>190500</xdr:rowOff>
    </xdr:to>
    <xdr:grpSp>
      <xdr:nvGrpSpPr>
        <xdr:cNvPr id="14" name="shCalendar" hidden="1"/>
        <xdr:cNvGrpSpPr>
          <a:grpSpLocks/>
        </xdr:cNvGrpSpPr>
      </xdr:nvGrpSpPr>
      <xdr:grpSpPr bwMode="auto">
        <a:xfrm>
          <a:off x="7219950" y="3371850"/>
          <a:ext cx="190500" cy="190500"/>
          <a:chOff x="13896191" y="1813753"/>
          <a:chExt cx="211023" cy="178845"/>
        </a:xfrm>
      </xdr:grpSpPr>
      <xdr:sp macro="[0]!modfrmDateChoose.CalendarShow" textlink="">
        <xdr:nvSpPr>
          <xdr:cNvPr id="1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99895"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99896"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7184781"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184782"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7186394"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186395"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38100</xdr:colOff>
      <xdr:row>3</xdr:row>
      <xdr:rowOff>9525</xdr:rowOff>
    </xdr:from>
    <xdr:to>
      <xdr:col>7</xdr:col>
      <xdr:colOff>228600</xdr:colOff>
      <xdr:row>4</xdr:row>
      <xdr:rowOff>161925</xdr:rowOff>
    </xdr:to>
    <xdr:grpSp>
      <xdr:nvGrpSpPr>
        <xdr:cNvPr id="7186396" name="shCalendar" hidden="1"/>
        <xdr:cNvGrpSpPr>
          <a:grpSpLocks/>
        </xdr:cNvGrpSpPr>
      </xdr:nvGrpSpPr>
      <xdr:grpSpPr bwMode="auto">
        <a:xfrm>
          <a:off x="7315200" y="9525"/>
          <a:ext cx="190500" cy="190500"/>
          <a:chOff x="13896191" y="1813753"/>
          <a:chExt cx="211023" cy="178845"/>
        </a:xfrm>
      </xdr:grpSpPr>
      <xdr:sp macro="[0]!modfrmDateChoose.CalendarShow" textlink="">
        <xdr:nvSpPr>
          <xdr:cNvPr id="718639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186398"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38100</xdr:colOff>
      <xdr:row>3</xdr:row>
      <xdr:rowOff>9525</xdr:rowOff>
    </xdr:from>
    <xdr:to>
      <xdr:col>9</xdr:col>
      <xdr:colOff>228600</xdr:colOff>
      <xdr:row>4</xdr:row>
      <xdr:rowOff>161925</xdr:rowOff>
    </xdr:to>
    <xdr:grpSp>
      <xdr:nvGrpSpPr>
        <xdr:cNvPr id="7210020" name="shCalendar" hidden="1"/>
        <xdr:cNvGrpSpPr>
          <a:grpSpLocks/>
        </xdr:cNvGrpSpPr>
      </xdr:nvGrpSpPr>
      <xdr:grpSpPr bwMode="auto">
        <a:xfrm>
          <a:off x="7077075" y="9525"/>
          <a:ext cx="190500" cy="190500"/>
          <a:chOff x="13896191" y="1813753"/>
          <a:chExt cx="211023" cy="178845"/>
        </a:xfrm>
      </xdr:grpSpPr>
      <xdr:sp macro="[0]!modfrmDateChoose.CalendarShow" textlink="">
        <xdr:nvSpPr>
          <xdr:cNvPr id="721002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1002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40</xdr:col>
      <xdr:colOff>200025</xdr:colOff>
      <xdr:row>0</xdr:row>
      <xdr:rowOff>114300</xdr:rowOff>
    </xdr:from>
    <xdr:to>
      <xdr:col>40</xdr:col>
      <xdr:colOff>390525</xdr:colOff>
      <xdr:row>0</xdr:row>
      <xdr:rowOff>304800</xdr:rowOff>
    </xdr:to>
    <xdr:grpSp>
      <xdr:nvGrpSpPr>
        <xdr:cNvPr id="7203032" name="shCalendar"/>
        <xdr:cNvGrpSpPr>
          <a:grpSpLocks/>
        </xdr:cNvGrpSpPr>
      </xdr:nvGrpSpPr>
      <xdr:grpSpPr bwMode="auto">
        <a:xfrm>
          <a:off x="68284725" y="114300"/>
          <a:ext cx="190500" cy="190500"/>
          <a:chOff x="13896191" y="1813753"/>
          <a:chExt cx="211023" cy="178845"/>
        </a:xfrm>
      </xdr:grpSpPr>
      <xdr:sp macro="[0]!modfrmDateChoose.CalendarShow" textlink="">
        <xdr:nvSpPr>
          <xdr:cNvPr id="7203033" name="shCalendar_bck"/>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3034" name="shCalendar_1" descr="CalendarSmall.bmp"/>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219075</xdr:colOff>
      <xdr:row>8</xdr:row>
      <xdr:rowOff>219075</xdr:rowOff>
    </xdr:to>
    <xdr:pic macro="[0]!modInfo.MainSheetHelp">
      <xdr:nvPicPr>
        <xdr:cNvPr id="7208055" name="ExcludeHelp_1" descr="Справка по листу"/>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8</xdr:row>
      <xdr:rowOff>0</xdr:rowOff>
    </xdr:from>
    <xdr:to>
      <xdr:col>7</xdr:col>
      <xdr:colOff>219075</xdr:colOff>
      <xdr:row>8</xdr:row>
      <xdr:rowOff>219075</xdr:rowOff>
    </xdr:to>
    <xdr:pic macro="[0]!modInfo.MainSheetHelp">
      <xdr:nvPicPr>
        <xdr:cNvPr id="7208056" name="ExcludeHelp_2" descr="Справка по листу"/>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10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8</xdr:row>
      <xdr:rowOff>0</xdr:rowOff>
    </xdr:from>
    <xdr:to>
      <xdr:col>10</xdr:col>
      <xdr:colOff>219075</xdr:colOff>
      <xdr:row>8</xdr:row>
      <xdr:rowOff>219075</xdr:rowOff>
    </xdr:to>
    <xdr:pic macro="[0]!modInfo.MainSheetHelp">
      <xdr:nvPicPr>
        <xdr:cNvPr id="7208057" name="ExcludeHelp_2" descr="Справка по листу"/>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0</xdr:col>
      <xdr:colOff>0</xdr:colOff>
      <xdr:row>3</xdr:row>
      <xdr:rowOff>0</xdr:rowOff>
    </xdr:from>
    <xdr:to>
      <xdr:col>2</xdr:col>
      <xdr:colOff>238125</xdr:colOff>
      <xdr:row>3</xdr:row>
      <xdr:rowOff>247650</xdr:rowOff>
    </xdr:to>
    <xdr:pic macro="[0]!modThisWorkbook.Freeze_Panes">
      <xdr:nvPicPr>
        <xdr:cNvPr id="7208058" name="FREEZE_PANES" descr="update_org.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0</xdr:rowOff>
    </xdr:from>
    <xdr:to>
      <xdr:col>3</xdr:col>
      <xdr:colOff>0</xdr:colOff>
      <xdr:row>3</xdr:row>
      <xdr:rowOff>247650</xdr:rowOff>
    </xdr:to>
    <xdr:pic macro="[0]!modThisWorkbook.Freeze_Panes">
      <xdr:nvPicPr>
        <xdr:cNvPr id="7208059" name="UNFREEZE_PANES" descr="update_org.png" hidden="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38100</xdr:colOff>
      <xdr:row>17</xdr:row>
      <xdr:rowOff>0</xdr:rowOff>
    </xdr:from>
    <xdr:to>
      <xdr:col>14</xdr:col>
      <xdr:colOff>228600</xdr:colOff>
      <xdr:row>17</xdr:row>
      <xdr:rowOff>190500</xdr:rowOff>
    </xdr:to>
    <xdr:grpSp>
      <xdr:nvGrpSpPr>
        <xdr:cNvPr id="7201434" name="shCalendar" hidden="1"/>
        <xdr:cNvGrpSpPr>
          <a:grpSpLocks/>
        </xdr:cNvGrpSpPr>
      </xdr:nvGrpSpPr>
      <xdr:grpSpPr bwMode="auto">
        <a:xfrm>
          <a:off x="16430625" y="819150"/>
          <a:ext cx="190500" cy="190500"/>
          <a:chOff x="13896191" y="1813753"/>
          <a:chExt cx="211023" cy="178845"/>
        </a:xfrm>
      </xdr:grpSpPr>
      <xdr:sp macro="[0]!modfrmDateChoose.CalendarShow" textlink="">
        <xdr:nvSpPr>
          <xdr:cNvPr id="720144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144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0</xdr:colOff>
      <xdr:row>16</xdr:row>
      <xdr:rowOff>0</xdr:rowOff>
    </xdr:from>
    <xdr:to>
      <xdr:col>9</xdr:col>
      <xdr:colOff>219075</xdr:colOff>
      <xdr:row>16</xdr:row>
      <xdr:rowOff>219075</xdr:rowOff>
    </xdr:to>
    <xdr:pic macro="[0]!modInfo.MainSheetHelp">
      <xdr:nvPicPr>
        <xdr:cNvPr id="7201435" name="ExcludeHelp_1"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16</xdr:row>
      <xdr:rowOff>0</xdr:rowOff>
    </xdr:from>
    <xdr:to>
      <xdr:col>10</xdr:col>
      <xdr:colOff>219075</xdr:colOff>
      <xdr:row>16</xdr:row>
      <xdr:rowOff>219075</xdr:rowOff>
    </xdr:to>
    <xdr:pic macro="[0]!modInfo.MainSheetHelp">
      <xdr:nvPicPr>
        <xdr:cNvPr id="7201436" name="ExcludeHelp_2"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0"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14</xdr:col>
      <xdr:colOff>0</xdr:colOff>
      <xdr:row>16</xdr:row>
      <xdr:rowOff>0</xdr:rowOff>
    </xdr:from>
    <xdr:to>
      <xdr:col>14</xdr:col>
      <xdr:colOff>219075</xdr:colOff>
      <xdr:row>16</xdr:row>
      <xdr:rowOff>219075</xdr:rowOff>
    </xdr:to>
    <xdr:pic macro="[0]!modInfo.MainSheetHelp">
      <xdr:nvPicPr>
        <xdr:cNvPr id="7201437" name="ExcludeHelp_3"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207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4</xdr:col>
      <xdr:colOff>28576</xdr:colOff>
      <xdr:row>34</xdr:row>
      <xdr:rowOff>2</xdr:rowOff>
    </xdr:from>
    <xdr:to>
      <xdr:col>4</xdr:col>
      <xdr:colOff>3343276</xdr:colOff>
      <xdr:row>35</xdr:row>
      <xdr:rowOff>1</xdr:rowOff>
    </xdr:to>
    <xdr:sp macro="[0]!modList02.cmdDoIt_Click_Handler" textlink="">
      <xdr:nvSpPr>
        <xdr:cNvPr id="24" name="cmdCreateSheets" hidden="1"/>
        <xdr:cNvSpPr>
          <a:spLocks noChangeArrowheads="1"/>
        </xdr:cNvSpPr>
      </xdr:nvSpPr>
      <xdr:spPr bwMode="auto">
        <a:xfrm>
          <a:off x="685801" y="2371727"/>
          <a:ext cx="3314700" cy="295274"/>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Сформировать список листов</a:t>
          </a:r>
        </a:p>
      </xdr:txBody>
    </xdr:sp>
    <xdr:clientData/>
  </xdr:twoCellAnchor>
  <xdr:twoCellAnchor>
    <xdr:from>
      <xdr:col>0</xdr:col>
      <xdr:colOff>0</xdr:colOff>
      <xdr:row>4</xdr:row>
      <xdr:rowOff>0</xdr:rowOff>
    </xdr:from>
    <xdr:to>
      <xdr:col>2</xdr:col>
      <xdr:colOff>238125</xdr:colOff>
      <xdr:row>4</xdr:row>
      <xdr:rowOff>247650</xdr:rowOff>
    </xdr:to>
    <xdr:pic macro="[0]!modThisWorkbook.Freeze_Panes">
      <xdr:nvPicPr>
        <xdr:cNvPr id="7201439" name="FREEZE_PANES" descr="update_org.pn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201440" name="UNFREEZE_PANES" descr="update_org.png" hidden="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6"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7"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8" name="shCalendar" hidden="1"/>
        <xdr:cNvGrpSpPr>
          <a:grpSpLocks/>
        </xdr:cNvGrpSpPr>
      </xdr:nvGrpSpPr>
      <xdr:grpSpPr bwMode="auto">
        <a:xfrm>
          <a:off x="6419850" y="6267450"/>
          <a:ext cx="190500" cy="190500"/>
          <a:chOff x="13896191" y="1813753"/>
          <a:chExt cx="211023" cy="178845"/>
        </a:xfrm>
      </xdr:grpSpPr>
      <xdr:sp macro="[0]!modfrmDateChoose.CalendarShow" textlink="">
        <xdr:nvSpPr>
          <xdr:cNvPr id="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0"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1561"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1562"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4"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5"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56</xdr:col>
      <xdr:colOff>38100</xdr:colOff>
      <xdr:row>23</xdr:row>
      <xdr:rowOff>0</xdr:rowOff>
    </xdr:from>
    <xdr:to>
      <xdr:col>56</xdr:col>
      <xdr:colOff>228600</xdr:colOff>
      <xdr:row>23</xdr:row>
      <xdr:rowOff>190500</xdr:rowOff>
    </xdr:to>
    <xdr:grpSp>
      <xdr:nvGrpSpPr>
        <xdr:cNvPr id="4" name="shCalendar" hidden="1"/>
        <xdr:cNvGrpSpPr>
          <a:grpSpLocks/>
        </xdr:cNvGrpSpPr>
      </xdr:nvGrpSpPr>
      <xdr:grpSpPr bwMode="auto">
        <a:xfrm>
          <a:off x="30213300" y="5410200"/>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25</xdr:col>
      <xdr:colOff>38100</xdr:colOff>
      <xdr:row>23</xdr:row>
      <xdr:rowOff>0</xdr:rowOff>
    </xdr:from>
    <xdr:ext cx="190500" cy="190500"/>
    <xdr:grpSp>
      <xdr:nvGrpSpPr>
        <xdr:cNvPr id="7" name="shCalendar" hidden="1"/>
        <xdr:cNvGrpSpPr>
          <a:grpSpLocks/>
        </xdr:cNvGrpSpPr>
      </xdr:nvGrpSpPr>
      <xdr:grpSpPr bwMode="auto">
        <a:xfrm>
          <a:off x="11734800" y="5410200"/>
          <a:ext cx="190500" cy="190500"/>
          <a:chOff x="13896191" y="1813753"/>
          <a:chExt cx="211023" cy="178845"/>
        </a:xfrm>
      </xdr:grpSpPr>
      <xdr:sp macro="[0]!modfrmDateChoose.CalendarShow" textlink="">
        <xdr:nvSpPr>
          <xdr:cNvPr id="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25</xdr:col>
      <xdr:colOff>38100</xdr:colOff>
      <xdr:row>23</xdr:row>
      <xdr:rowOff>0</xdr:rowOff>
    </xdr:from>
    <xdr:ext cx="190500" cy="190500"/>
    <xdr:grpSp>
      <xdr:nvGrpSpPr>
        <xdr:cNvPr id="10" name="shCalendar" hidden="1"/>
        <xdr:cNvGrpSpPr>
          <a:grpSpLocks/>
        </xdr:cNvGrpSpPr>
      </xdr:nvGrpSpPr>
      <xdr:grpSpPr bwMode="auto">
        <a:xfrm>
          <a:off x="11734800" y="5410200"/>
          <a:ext cx="190500" cy="190500"/>
          <a:chOff x="13896191" y="1813753"/>
          <a:chExt cx="211023" cy="178845"/>
        </a:xfrm>
      </xdr:grpSpPr>
      <xdr:sp macro="[0]!modfrmDateChoose.CalendarShow" textlink="">
        <xdr:nvSpPr>
          <xdr:cNvPr id="1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32</xdr:col>
      <xdr:colOff>38100</xdr:colOff>
      <xdr:row>23</xdr:row>
      <xdr:rowOff>0</xdr:rowOff>
    </xdr:from>
    <xdr:ext cx="190500" cy="190500"/>
    <xdr:grpSp>
      <xdr:nvGrpSpPr>
        <xdr:cNvPr id="13" name="shCalendar" hidden="1"/>
        <xdr:cNvGrpSpPr>
          <a:grpSpLocks/>
        </xdr:cNvGrpSpPr>
      </xdr:nvGrpSpPr>
      <xdr:grpSpPr bwMode="auto">
        <a:xfrm>
          <a:off x="16097250" y="5410200"/>
          <a:ext cx="190500" cy="190500"/>
          <a:chOff x="13896191" y="1813753"/>
          <a:chExt cx="211023" cy="178845"/>
        </a:xfrm>
      </xdr:grpSpPr>
      <xdr:sp macro="[0]!modfrmDateChoose.CalendarShow" textlink="">
        <xdr:nvSpPr>
          <xdr:cNvPr id="1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5"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32</xdr:col>
      <xdr:colOff>38100</xdr:colOff>
      <xdr:row>23</xdr:row>
      <xdr:rowOff>0</xdr:rowOff>
    </xdr:from>
    <xdr:ext cx="190500" cy="190500"/>
    <xdr:grpSp>
      <xdr:nvGrpSpPr>
        <xdr:cNvPr id="16" name="shCalendar" hidden="1"/>
        <xdr:cNvGrpSpPr>
          <a:grpSpLocks/>
        </xdr:cNvGrpSpPr>
      </xdr:nvGrpSpPr>
      <xdr:grpSpPr bwMode="auto">
        <a:xfrm>
          <a:off x="16097250" y="5410200"/>
          <a:ext cx="190500" cy="190500"/>
          <a:chOff x="13896191" y="1813753"/>
          <a:chExt cx="211023" cy="178845"/>
        </a:xfrm>
      </xdr:grpSpPr>
      <xdr:sp macro="[0]!modfrmDateChoose.CalendarShow" textlink="">
        <xdr:nvSpPr>
          <xdr:cNvPr id="1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8"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39</xdr:col>
      <xdr:colOff>38100</xdr:colOff>
      <xdr:row>23</xdr:row>
      <xdr:rowOff>0</xdr:rowOff>
    </xdr:from>
    <xdr:ext cx="190500" cy="190500"/>
    <xdr:grpSp>
      <xdr:nvGrpSpPr>
        <xdr:cNvPr id="19" name="shCalendar" hidden="1"/>
        <xdr:cNvGrpSpPr>
          <a:grpSpLocks/>
        </xdr:cNvGrpSpPr>
      </xdr:nvGrpSpPr>
      <xdr:grpSpPr bwMode="auto">
        <a:xfrm>
          <a:off x="20459700" y="5410200"/>
          <a:ext cx="190500" cy="190500"/>
          <a:chOff x="13896191" y="1813753"/>
          <a:chExt cx="211023" cy="178845"/>
        </a:xfrm>
      </xdr:grpSpPr>
      <xdr:sp macro="[0]!modfrmDateChoose.CalendarShow" textlink="">
        <xdr:nvSpPr>
          <xdr:cNvPr id="2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1"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39</xdr:col>
      <xdr:colOff>38100</xdr:colOff>
      <xdr:row>23</xdr:row>
      <xdr:rowOff>0</xdr:rowOff>
    </xdr:from>
    <xdr:ext cx="190500" cy="190500"/>
    <xdr:grpSp>
      <xdr:nvGrpSpPr>
        <xdr:cNvPr id="22" name="shCalendar" hidden="1"/>
        <xdr:cNvGrpSpPr>
          <a:grpSpLocks/>
        </xdr:cNvGrpSpPr>
      </xdr:nvGrpSpPr>
      <xdr:grpSpPr bwMode="auto">
        <a:xfrm>
          <a:off x="20459700" y="5410200"/>
          <a:ext cx="190500" cy="190500"/>
          <a:chOff x="13896191" y="1813753"/>
          <a:chExt cx="211023" cy="178845"/>
        </a:xfrm>
      </xdr:grpSpPr>
      <xdr:sp macro="[0]!modfrmDateChoose.CalendarShow" textlink="">
        <xdr:nvSpPr>
          <xdr:cNvPr id="2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4"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DDDDDD"/>
        </a:solidFill>
        <a:ln w="6350" cap="sq" algn="ctr">
          <a:solidFill>
            <a:srgbClr val="969696"/>
          </a:solidFill>
          <a:miter lim="800000"/>
          <a:headEnd/>
          <a:tailEnd/>
        </a:ln>
        <a:effectLst/>
      </a:spPr>
      <a:bodyPr vertOverflow="clip" wrap="square" lIns="27432" tIns="18288" rIns="27432" bIns="18288" anchor="ctr" upright="1"/>
      <a:lstStyle>
        <a:defPPr algn="ctr" rtl="0">
          <a:defRPr sz="1000" b="0" i="0" u="none" strike="noStrike" baseline="0">
            <a:solidFill>
              <a:srgbClr val="000000"/>
            </a:solidFill>
            <a:latin typeface="Tahoma"/>
            <a:ea typeface="Tahoma"/>
            <a:cs typeface="Tahoma"/>
          </a:defRPr>
        </a:defPPr>
      </a:lstStyle>
    </a:sp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_________Microsoft_Word_97_2003.doc"/></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0">
    <tabColor rgb="FFFFCC99"/>
  </sheetPr>
  <dimension ref="A1"/>
  <sheetViews>
    <sheetView showGridLines="0" workbookViewId="0"/>
  </sheetViews>
  <sheetFormatPr defaultRowHeight="11.25"/>
  <cols>
    <col min="1" max="16384" width="9.140625" style="174"/>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2">
    <tabColor rgb="FFEAEBEE"/>
    <pageSetUpPr fitToPage="1"/>
  </sheetPr>
  <dimension ref="A1:BL30"/>
  <sheetViews>
    <sheetView showGridLines="0" topLeftCell="AN4" zoomScaleNormal="100" workbookViewId="0">
      <selection activeCell="BF24" sqref="BF24:BF26"/>
    </sheetView>
  </sheetViews>
  <sheetFormatPr defaultColWidth="10.5703125" defaultRowHeight="14.25"/>
  <cols>
    <col min="1" max="6" width="10.5703125" style="587" hidden="1" customWidth="1"/>
    <col min="7" max="8" width="9.140625" style="593" hidden="1" customWidth="1"/>
    <col min="9" max="9" width="3.7109375" style="533" customWidth="1"/>
    <col min="10" max="11" width="3.7109375" style="532" customWidth="1"/>
    <col min="12" max="12" width="12.7109375" style="525" customWidth="1"/>
    <col min="13" max="13" width="44.7109375" style="525" customWidth="1"/>
    <col min="14" max="14" width="1.7109375" style="525" hidden="1" customWidth="1"/>
    <col min="15" max="15" width="29.7109375" style="525" customWidth="1"/>
    <col min="16" max="17" width="23.7109375" style="525" hidden="1" customWidth="1"/>
    <col min="18" max="18" width="11.7109375" style="525" customWidth="1"/>
    <col min="19" max="19" width="3.7109375" style="525" customWidth="1"/>
    <col min="20" max="20" width="11.7109375" style="525" customWidth="1"/>
    <col min="21" max="21" width="8.5703125" style="525" customWidth="1"/>
    <col min="22" max="22" width="29.7109375" style="1063" customWidth="1"/>
    <col min="23" max="24" width="23.7109375" style="1063" hidden="1" customWidth="1"/>
    <col min="25" max="25" width="11.7109375" style="1063" customWidth="1"/>
    <col min="26" max="26" width="3.7109375" style="1063" customWidth="1"/>
    <col min="27" max="27" width="11.7109375" style="1063" customWidth="1"/>
    <col min="28" max="28" width="8.5703125" style="1063" customWidth="1"/>
    <col min="29" max="29" width="29.7109375" style="1063" customWidth="1"/>
    <col min="30" max="31" width="23.7109375" style="1063" hidden="1" customWidth="1"/>
    <col min="32" max="32" width="11.7109375" style="1063" customWidth="1"/>
    <col min="33" max="33" width="3.7109375" style="1063" customWidth="1"/>
    <col min="34" max="34" width="11.7109375" style="1063" customWidth="1"/>
    <col min="35" max="35" width="8.5703125" style="1063" customWidth="1"/>
    <col min="36" max="36" width="29.7109375" style="1063" customWidth="1"/>
    <col min="37" max="38" width="23.7109375" style="1063" hidden="1" customWidth="1"/>
    <col min="39" max="39" width="11.7109375" style="1063" customWidth="1"/>
    <col min="40" max="40" width="3.7109375" style="1063" customWidth="1"/>
    <col min="41" max="41" width="11.7109375" style="1063" customWidth="1"/>
    <col min="42" max="42" width="8.5703125" style="1063" customWidth="1"/>
    <col min="43" max="43" width="29.7109375" style="1063" customWidth="1"/>
    <col min="44" max="45" width="23.7109375" style="1063" hidden="1" customWidth="1"/>
    <col min="46" max="46" width="11.7109375" style="1063" customWidth="1"/>
    <col min="47" max="47" width="3.7109375" style="1063" customWidth="1"/>
    <col min="48" max="48" width="11.7109375" style="1063" customWidth="1"/>
    <col min="49" max="49" width="8.5703125" style="1063" customWidth="1"/>
    <col min="50" max="50" width="29.7109375" style="1063" customWidth="1"/>
    <col min="51" max="52" width="23.7109375" style="1063" hidden="1" customWidth="1"/>
    <col min="53" max="53" width="11.7109375" style="1063" customWidth="1"/>
    <col min="54" max="54" width="3.7109375" style="1063" customWidth="1"/>
    <col min="55" max="55" width="11.7109375" style="1063" customWidth="1"/>
    <col min="56" max="56" width="8.5703125" style="1063" hidden="1" customWidth="1"/>
    <col min="57" max="57" width="4.7109375" style="525" customWidth="1"/>
    <col min="58" max="58" width="115.7109375" style="525" customWidth="1"/>
    <col min="59" max="60" width="10.5703125" style="587"/>
    <col min="61" max="61" width="11.140625" style="587" customWidth="1"/>
    <col min="62" max="64" width="10.5703125" style="587"/>
    <col min="65" max="284" width="10.5703125" style="525"/>
    <col min="285" max="292" width="0" style="525" hidden="1" customWidth="1"/>
    <col min="293" max="293" width="3.7109375" style="525" customWidth="1"/>
    <col min="294" max="294" width="3.85546875" style="525" customWidth="1"/>
    <col min="295" max="295" width="3.7109375" style="525" customWidth="1"/>
    <col min="296" max="296" width="12.7109375" style="525" customWidth="1"/>
    <col min="297" max="297" width="52.7109375" style="525" customWidth="1"/>
    <col min="298" max="301" width="0" style="525" hidden="1" customWidth="1"/>
    <col min="302" max="302" width="12.28515625" style="525" customWidth="1"/>
    <col min="303" max="303" width="6.42578125" style="525" customWidth="1"/>
    <col min="304" max="304" width="12.28515625" style="525" customWidth="1"/>
    <col min="305" max="305" width="0" style="525" hidden="1" customWidth="1"/>
    <col min="306" max="306" width="3.7109375" style="525" customWidth="1"/>
    <col min="307" max="307" width="11.140625" style="525" bestFit="1" customWidth="1"/>
    <col min="308" max="309" width="10.5703125" style="525"/>
    <col min="310" max="310" width="11.140625" style="525" customWidth="1"/>
    <col min="311" max="540" width="10.5703125" style="525"/>
    <col min="541" max="548" width="0" style="525" hidden="1" customWidth="1"/>
    <col min="549" max="549" width="3.7109375" style="525" customWidth="1"/>
    <col min="550" max="550" width="3.85546875" style="525" customWidth="1"/>
    <col min="551" max="551" width="3.7109375" style="525" customWidth="1"/>
    <col min="552" max="552" width="12.7109375" style="525" customWidth="1"/>
    <col min="553" max="553" width="52.7109375" style="525" customWidth="1"/>
    <col min="554" max="557" width="0" style="525" hidden="1" customWidth="1"/>
    <col min="558" max="558" width="12.28515625" style="525" customWidth="1"/>
    <col min="559" max="559" width="6.42578125" style="525" customWidth="1"/>
    <col min="560" max="560" width="12.28515625" style="525" customWidth="1"/>
    <col min="561" max="561" width="0" style="525" hidden="1" customWidth="1"/>
    <col min="562" max="562" width="3.7109375" style="525" customWidth="1"/>
    <col min="563" max="563" width="11.140625" style="525" bestFit="1" customWidth="1"/>
    <col min="564" max="565" width="10.5703125" style="525"/>
    <col min="566" max="566" width="11.140625" style="525" customWidth="1"/>
    <col min="567" max="796" width="10.5703125" style="525"/>
    <col min="797" max="804" width="0" style="525" hidden="1" customWidth="1"/>
    <col min="805" max="805" width="3.7109375" style="525" customWidth="1"/>
    <col min="806" max="806" width="3.85546875" style="525" customWidth="1"/>
    <col min="807" max="807" width="3.7109375" style="525" customWidth="1"/>
    <col min="808" max="808" width="12.7109375" style="525" customWidth="1"/>
    <col min="809" max="809" width="52.7109375" style="525" customWidth="1"/>
    <col min="810" max="813" width="0" style="525" hidden="1" customWidth="1"/>
    <col min="814" max="814" width="12.28515625" style="525" customWidth="1"/>
    <col min="815" max="815" width="6.42578125" style="525" customWidth="1"/>
    <col min="816" max="816" width="12.28515625" style="525" customWidth="1"/>
    <col min="817" max="817" width="0" style="525" hidden="1" customWidth="1"/>
    <col min="818" max="818" width="3.7109375" style="525" customWidth="1"/>
    <col min="819" max="819" width="11.140625" style="525" bestFit="1" customWidth="1"/>
    <col min="820" max="821" width="10.5703125" style="525"/>
    <col min="822" max="822" width="11.140625" style="525" customWidth="1"/>
    <col min="823" max="1052" width="10.5703125" style="525"/>
    <col min="1053" max="1060" width="0" style="525" hidden="1" customWidth="1"/>
    <col min="1061" max="1061" width="3.7109375" style="525" customWidth="1"/>
    <col min="1062" max="1062" width="3.85546875" style="525" customWidth="1"/>
    <col min="1063" max="1063" width="3.7109375" style="525" customWidth="1"/>
    <col min="1064" max="1064" width="12.7109375" style="525" customWidth="1"/>
    <col min="1065" max="1065" width="52.7109375" style="525" customWidth="1"/>
    <col min="1066" max="1069" width="0" style="525" hidden="1" customWidth="1"/>
    <col min="1070" max="1070" width="12.28515625" style="525" customWidth="1"/>
    <col min="1071" max="1071" width="6.42578125" style="525" customWidth="1"/>
    <col min="1072" max="1072" width="12.28515625" style="525" customWidth="1"/>
    <col min="1073" max="1073" width="0" style="525" hidden="1" customWidth="1"/>
    <col min="1074" max="1074" width="3.7109375" style="525" customWidth="1"/>
    <col min="1075" max="1075" width="11.140625" style="525" bestFit="1" customWidth="1"/>
    <col min="1076" max="1077" width="10.5703125" style="525"/>
    <col min="1078" max="1078" width="11.140625" style="525" customWidth="1"/>
    <col min="1079" max="1308" width="10.5703125" style="525"/>
    <col min="1309" max="1316" width="0" style="525" hidden="1" customWidth="1"/>
    <col min="1317" max="1317" width="3.7109375" style="525" customWidth="1"/>
    <col min="1318" max="1318" width="3.85546875" style="525" customWidth="1"/>
    <col min="1319" max="1319" width="3.7109375" style="525" customWidth="1"/>
    <col min="1320" max="1320" width="12.7109375" style="525" customWidth="1"/>
    <col min="1321" max="1321" width="52.7109375" style="525" customWidth="1"/>
    <col min="1322" max="1325" width="0" style="525" hidden="1" customWidth="1"/>
    <col min="1326" max="1326" width="12.28515625" style="525" customWidth="1"/>
    <col min="1327" max="1327" width="6.42578125" style="525" customWidth="1"/>
    <col min="1328" max="1328" width="12.28515625" style="525" customWidth="1"/>
    <col min="1329" max="1329" width="0" style="525" hidden="1" customWidth="1"/>
    <col min="1330" max="1330" width="3.7109375" style="525" customWidth="1"/>
    <col min="1331" max="1331" width="11.140625" style="525" bestFit="1" customWidth="1"/>
    <col min="1332" max="1333" width="10.5703125" style="525"/>
    <col min="1334" max="1334" width="11.140625" style="525" customWidth="1"/>
    <col min="1335" max="1564" width="10.5703125" style="525"/>
    <col min="1565" max="1572" width="0" style="525" hidden="1" customWidth="1"/>
    <col min="1573" max="1573" width="3.7109375" style="525" customWidth="1"/>
    <col min="1574" max="1574" width="3.85546875" style="525" customWidth="1"/>
    <col min="1575" max="1575" width="3.7109375" style="525" customWidth="1"/>
    <col min="1576" max="1576" width="12.7109375" style="525" customWidth="1"/>
    <col min="1577" max="1577" width="52.7109375" style="525" customWidth="1"/>
    <col min="1578" max="1581" width="0" style="525" hidden="1" customWidth="1"/>
    <col min="1582" max="1582" width="12.28515625" style="525" customWidth="1"/>
    <col min="1583" max="1583" width="6.42578125" style="525" customWidth="1"/>
    <col min="1584" max="1584" width="12.28515625" style="525" customWidth="1"/>
    <col min="1585" max="1585" width="0" style="525" hidden="1" customWidth="1"/>
    <col min="1586" max="1586" width="3.7109375" style="525" customWidth="1"/>
    <col min="1587" max="1587" width="11.140625" style="525" bestFit="1" customWidth="1"/>
    <col min="1588" max="1589" width="10.5703125" style="525"/>
    <col min="1590" max="1590" width="11.140625" style="525" customWidth="1"/>
    <col min="1591" max="1820" width="10.5703125" style="525"/>
    <col min="1821" max="1828" width="0" style="525" hidden="1" customWidth="1"/>
    <col min="1829" max="1829" width="3.7109375" style="525" customWidth="1"/>
    <col min="1830" max="1830" width="3.85546875" style="525" customWidth="1"/>
    <col min="1831" max="1831" width="3.7109375" style="525" customWidth="1"/>
    <col min="1832" max="1832" width="12.7109375" style="525" customWidth="1"/>
    <col min="1833" max="1833" width="52.7109375" style="525" customWidth="1"/>
    <col min="1834" max="1837" width="0" style="525" hidden="1" customWidth="1"/>
    <col min="1838" max="1838" width="12.28515625" style="525" customWidth="1"/>
    <col min="1839" max="1839" width="6.42578125" style="525" customWidth="1"/>
    <col min="1840" max="1840" width="12.28515625" style="525" customWidth="1"/>
    <col min="1841" max="1841" width="0" style="525" hidden="1" customWidth="1"/>
    <col min="1842" max="1842" width="3.7109375" style="525" customWidth="1"/>
    <col min="1843" max="1843" width="11.140625" style="525" bestFit="1" customWidth="1"/>
    <col min="1844" max="1845" width="10.5703125" style="525"/>
    <col min="1846" max="1846" width="11.140625" style="525" customWidth="1"/>
    <col min="1847" max="2076" width="10.5703125" style="525"/>
    <col min="2077" max="2084" width="0" style="525" hidden="1" customWidth="1"/>
    <col min="2085" max="2085" width="3.7109375" style="525" customWidth="1"/>
    <col min="2086" max="2086" width="3.85546875" style="525" customWidth="1"/>
    <col min="2087" max="2087" width="3.7109375" style="525" customWidth="1"/>
    <col min="2088" max="2088" width="12.7109375" style="525" customWidth="1"/>
    <col min="2089" max="2089" width="52.7109375" style="525" customWidth="1"/>
    <col min="2090" max="2093" width="0" style="525" hidden="1" customWidth="1"/>
    <col min="2094" max="2094" width="12.28515625" style="525" customWidth="1"/>
    <col min="2095" max="2095" width="6.42578125" style="525" customWidth="1"/>
    <col min="2096" max="2096" width="12.28515625" style="525" customWidth="1"/>
    <col min="2097" max="2097" width="0" style="525" hidden="1" customWidth="1"/>
    <col min="2098" max="2098" width="3.7109375" style="525" customWidth="1"/>
    <col min="2099" max="2099" width="11.140625" style="525" bestFit="1" customWidth="1"/>
    <col min="2100" max="2101" width="10.5703125" style="525"/>
    <col min="2102" max="2102" width="11.140625" style="525" customWidth="1"/>
    <col min="2103" max="2332" width="10.5703125" style="525"/>
    <col min="2333" max="2340" width="0" style="525" hidden="1" customWidth="1"/>
    <col min="2341" max="2341" width="3.7109375" style="525" customWidth="1"/>
    <col min="2342" max="2342" width="3.85546875" style="525" customWidth="1"/>
    <col min="2343" max="2343" width="3.7109375" style="525" customWidth="1"/>
    <col min="2344" max="2344" width="12.7109375" style="525" customWidth="1"/>
    <col min="2345" max="2345" width="52.7109375" style="525" customWidth="1"/>
    <col min="2346" max="2349" width="0" style="525" hidden="1" customWidth="1"/>
    <col min="2350" max="2350" width="12.28515625" style="525" customWidth="1"/>
    <col min="2351" max="2351" width="6.42578125" style="525" customWidth="1"/>
    <col min="2352" max="2352" width="12.28515625" style="525" customWidth="1"/>
    <col min="2353" max="2353" width="0" style="525" hidden="1" customWidth="1"/>
    <col min="2354" max="2354" width="3.7109375" style="525" customWidth="1"/>
    <col min="2355" max="2355" width="11.140625" style="525" bestFit="1" customWidth="1"/>
    <col min="2356" max="2357" width="10.5703125" style="525"/>
    <col min="2358" max="2358" width="11.140625" style="525" customWidth="1"/>
    <col min="2359" max="2588" width="10.5703125" style="525"/>
    <col min="2589" max="2596" width="0" style="525" hidden="1" customWidth="1"/>
    <col min="2597" max="2597" width="3.7109375" style="525" customWidth="1"/>
    <col min="2598" max="2598" width="3.85546875" style="525" customWidth="1"/>
    <col min="2599" max="2599" width="3.7109375" style="525" customWidth="1"/>
    <col min="2600" max="2600" width="12.7109375" style="525" customWidth="1"/>
    <col min="2601" max="2601" width="52.7109375" style="525" customWidth="1"/>
    <col min="2602" max="2605" width="0" style="525" hidden="1" customWidth="1"/>
    <col min="2606" max="2606" width="12.28515625" style="525" customWidth="1"/>
    <col min="2607" max="2607" width="6.42578125" style="525" customWidth="1"/>
    <col min="2608" max="2608" width="12.28515625" style="525" customWidth="1"/>
    <col min="2609" max="2609" width="0" style="525" hidden="1" customWidth="1"/>
    <col min="2610" max="2610" width="3.7109375" style="525" customWidth="1"/>
    <col min="2611" max="2611" width="11.140625" style="525" bestFit="1" customWidth="1"/>
    <col min="2612" max="2613" width="10.5703125" style="525"/>
    <col min="2614" max="2614" width="11.140625" style="525" customWidth="1"/>
    <col min="2615" max="2844" width="10.5703125" style="525"/>
    <col min="2845" max="2852" width="0" style="525" hidden="1" customWidth="1"/>
    <col min="2853" max="2853" width="3.7109375" style="525" customWidth="1"/>
    <col min="2854" max="2854" width="3.85546875" style="525" customWidth="1"/>
    <col min="2855" max="2855" width="3.7109375" style="525" customWidth="1"/>
    <col min="2856" max="2856" width="12.7109375" style="525" customWidth="1"/>
    <col min="2857" max="2857" width="52.7109375" style="525" customWidth="1"/>
    <col min="2858" max="2861" width="0" style="525" hidden="1" customWidth="1"/>
    <col min="2862" max="2862" width="12.28515625" style="525" customWidth="1"/>
    <col min="2863" max="2863" width="6.42578125" style="525" customWidth="1"/>
    <col min="2864" max="2864" width="12.28515625" style="525" customWidth="1"/>
    <col min="2865" max="2865" width="0" style="525" hidden="1" customWidth="1"/>
    <col min="2866" max="2866" width="3.7109375" style="525" customWidth="1"/>
    <col min="2867" max="2867" width="11.140625" style="525" bestFit="1" customWidth="1"/>
    <col min="2868" max="2869" width="10.5703125" style="525"/>
    <col min="2870" max="2870" width="11.140625" style="525" customWidth="1"/>
    <col min="2871" max="3100" width="10.5703125" style="525"/>
    <col min="3101" max="3108" width="0" style="525" hidden="1" customWidth="1"/>
    <col min="3109" max="3109" width="3.7109375" style="525" customWidth="1"/>
    <col min="3110" max="3110" width="3.85546875" style="525" customWidth="1"/>
    <col min="3111" max="3111" width="3.7109375" style="525" customWidth="1"/>
    <col min="3112" max="3112" width="12.7109375" style="525" customWidth="1"/>
    <col min="3113" max="3113" width="52.7109375" style="525" customWidth="1"/>
    <col min="3114" max="3117" width="0" style="525" hidden="1" customWidth="1"/>
    <col min="3118" max="3118" width="12.28515625" style="525" customWidth="1"/>
    <col min="3119" max="3119" width="6.42578125" style="525" customWidth="1"/>
    <col min="3120" max="3120" width="12.28515625" style="525" customWidth="1"/>
    <col min="3121" max="3121" width="0" style="525" hidden="1" customWidth="1"/>
    <col min="3122" max="3122" width="3.7109375" style="525" customWidth="1"/>
    <col min="3123" max="3123" width="11.140625" style="525" bestFit="1" customWidth="1"/>
    <col min="3124" max="3125" width="10.5703125" style="525"/>
    <col min="3126" max="3126" width="11.140625" style="525" customWidth="1"/>
    <col min="3127" max="3356" width="10.5703125" style="525"/>
    <col min="3357" max="3364" width="0" style="525" hidden="1" customWidth="1"/>
    <col min="3365" max="3365" width="3.7109375" style="525" customWidth="1"/>
    <col min="3366" max="3366" width="3.85546875" style="525" customWidth="1"/>
    <col min="3367" max="3367" width="3.7109375" style="525" customWidth="1"/>
    <col min="3368" max="3368" width="12.7109375" style="525" customWidth="1"/>
    <col min="3369" max="3369" width="52.7109375" style="525" customWidth="1"/>
    <col min="3370" max="3373" width="0" style="525" hidden="1" customWidth="1"/>
    <col min="3374" max="3374" width="12.28515625" style="525" customWidth="1"/>
    <col min="3375" max="3375" width="6.42578125" style="525" customWidth="1"/>
    <col min="3376" max="3376" width="12.28515625" style="525" customWidth="1"/>
    <col min="3377" max="3377" width="0" style="525" hidden="1" customWidth="1"/>
    <col min="3378" max="3378" width="3.7109375" style="525" customWidth="1"/>
    <col min="3379" max="3379" width="11.140625" style="525" bestFit="1" customWidth="1"/>
    <col min="3380" max="3381" width="10.5703125" style="525"/>
    <col min="3382" max="3382" width="11.140625" style="525" customWidth="1"/>
    <col min="3383" max="3612" width="10.5703125" style="525"/>
    <col min="3613" max="3620" width="0" style="525" hidden="1" customWidth="1"/>
    <col min="3621" max="3621" width="3.7109375" style="525" customWidth="1"/>
    <col min="3622" max="3622" width="3.85546875" style="525" customWidth="1"/>
    <col min="3623" max="3623" width="3.7109375" style="525" customWidth="1"/>
    <col min="3624" max="3624" width="12.7109375" style="525" customWidth="1"/>
    <col min="3625" max="3625" width="52.7109375" style="525" customWidth="1"/>
    <col min="3626" max="3629" width="0" style="525" hidden="1" customWidth="1"/>
    <col min="3630" max="3630" width="12.28515625" style="525" customWidth="1"/>
    <col min="3631" max="3631" width="6.42578125" style="525" customWidth="1"/>
    <col min="3632" max="3632" width="12.28515625" style="525" customWidth="1"/>
    <col min="3633" max="3633" width="0" style="525" hidden="1" customWidth="1"/>
    <col min="3634" max="3634" width="3.7109375" style="525" customWidth="1"/>
    <col min="3635" max="3635" width="11.140625" style="525" bestFit="1" customWidth="1"/>
    <col min="3636" max="3637" width="10.5703125" style="525"/>
    <col min="3638" max="3638" width="11.140625" style="525" customWidth="1"/>
    <col min="3639" max="3868" width="10.5703125" style="525"/>
    <col min="3869" max="3876" width="0" style="525" hidden="1" customWidth="1"/>
    <col min="3877" max="3877" width="3.7109375" style="525" customWidth="1"/>
    <col min="3878" max="3878" width="3.85546875" style="525" customWidth="1"/>
    <col min="3879" max="3879" width="3.7109375" style="525" customWidth="1"/>
    <col min="3880" max="3880" width="12.7109375" style="525" customWidth="1"/>
    <col min="3881" max="3881" width="52.7109375" style="525" customWidth="1"/>
    <col min="3882" max="3885" width="0" style="525" hidden="1" customWidth="1"/>
    <col min="3886" max="3886" width="12.28515625" style="525" customWidth="1"/>
    <col min="3887" max="3887" width="6.42578125" style="525" customWidth="1"/>
    <col min="3888" max="3888" width="12.28515625" style="525" customWidth="1"/>
    <col min="3889" max="3889" width="0" style="525" hidden="1" customWidth="1"/>
    <col min="3890" max="3890" width="3.7109375" style="525" customWidth="1"/>
    <col min="3891" max="3891" width="11.140625" style="525" bestFit="1" customWidth="1"/>
    <col min="3892" max="3893" width="10.5703125" style="525"/>
    <col min="3894" max="3894" width="11.140625" style="525" customWidth="1"/>
    <col min="3895" max="4124" width="10.5703125" style="525"/>
    <col min="4125" max="4132" width="0" style="525" hidden="1" customWidth="1"/>
    <col min="4133" max="4133" width="3.7109375" style="525" customWidth="1"/>
    <col min="4134" max="4134" width="3.85546875" style="525" customWidth="1"/>
    <col min="4135" max="4135" width="3.7109375" style="525" customWidth="1"/>
    <col min="4136" max="4136" width="12.7109375" style="525" customWidth="1"/>
    <col min="4137" max="4137" width="52.7109375" style="525" customWidth="1"/>
    <col min="4138" max="4141" width="0" style="525" hidden="1" customWidth="1"/>
    <col min="4142" max="4142" width="12.28515625" style="525" customWidth="1"/>
    <col min="4143" max="4143" width="6.42578125" style="525" customWidth="1"/>
    <col min="4144" max="4144" width="12.28515625" style="525" customWidth="1"/>
    <col min="4145" max="4145" width="0" style="525" hidden="1" customWidth="1"/>
    <col min="4146" max="4146" width="3.7109375" style="525" customWidth="1"/>
    <col min="4147" max="4147" width="11.140625" style="525" bestFit="1" customWidth="1"/>
    <col min="4148" max="4149" width="10.5703125" style="525"/>
    <col min="4150" max="4150" width="11.140625" style="525" customWidth="1"/>
    <col min="4151" max="4380" width="10.5703125" style="525"/>
    <col min="4381" max="4388" width="0" style="525" hidden="1" customWidth="1"/>
    <col min="4389" max="4389" width="3.7109375" style="525" customWidth="1"/>
    <col min="4390" max="4390" width="3.85546875" style="525" customWidth="1"/>
    <col min="4391" max="4391" width="3.7109375" style="525" customWidth="1"/>
    <col min="4392" max="4392" width="12.7109375" style="525" customWidth="1"/>
    <col min="4393" max="4393" width="52.7109375" style="525" customWidth="1"/>
    <col min="4394" max="4397" width="0" style="525" hidden="1" customWidth="1"/>
    <col min="4398" max="4398" width="12.28515625" style="525" customWidth="1"/>
    <col min="4399" max="4399" width="6.42578125" style="525" customWidth="1"/>
    <col min="4400" max="4400" width="12.28515625" style="525" customWidth="1"/>
    <col min="4401" max="4401" width="0" style="525" hidden="1" customWidth="1"/>
    <col min="4402" max="4402" width="3.7109375" style="525" customWidth="1"/>
    <col min="4403" max="4403" width="11.140625" style="525" bestFit="1" customWidth="1"/>
    <col min="4404" max="4405" width="10.5703125" style="525"/>
    <col min="4406" max="4406" width="11.140625" style="525" customWidth="1"/>
    <col min="4407" max="4636" width="10.5703125" style="525"/>
    <col min="4637" max="4644" width="0" style="525" hidden="1" customWidth="1"/>
    <col min="4645" max="4645" width="3.7109375" style="525" customWidth="1"/>
    <col min="4646" max="4646" width="3.85546875" style="525" customWidth="1"/>
    <col min="4647" max="4647" width="3.7109375" style="525" customWidth="1"/>
    <col min="4648" max="4648" width="12.7109375" style="525" customWidth="1"/>
    <col min="4649" max="4649" width="52.7109375" style="525" customWidth="1"/>
    <col min="4650" max="4653" width="0" style="525" hidden="1" customWidth="1"/>
    <col min="4654" max="4654" width="12.28515625" style="525" customWidth="1"/>
    <col min="4655" max="4655" width="6.42578125" style="525" customWidth="1"/>
    <col min="4656" max="4656" width="12.28515625" style="525" customWidth="1"/>
    <col min="4657" max="4657" width="0" style="525" hidden="1" customWidth="1"/>
    <col min="4658" max="4658" width="3.7109375" style="525" customWidth="1"/>
    <col min="4659" max="4659" width="11.140625" style="525" bestFit="1" customWidth="1"/>
    <col min="4660" max="4661" width="10.5703125" style="525"/>
    <col min="4662" max="4662" width="11.140625" style="525" customWidth="1"/>
    <col min="4663" max="4892" width="10.5703125" style="525"/>
    <col min="4893" max="4900" width="0" style="525" hidden="1" customWidth="1"/>
    <col min="4901" max="4901" width="3.7109375" style="525" customWidth="1"/>
    <col min="4902" max="4902" width="3.85546875" style="525" customWidth="1"/>
    <col min="4903" max="4903" width="3.7109375" style="525" customWidth="1"/>
    <col min="4904" max="4904" width="12.7109375" style="525" customWidth="1"/>
    <col min="4905" max="4905" width="52.7109375" style="525" customWidth="1"/>
    <col min="4906" max="4909" width="0" style="525" hidden="1" customWidth="1"/>
    <col min="4910" max="4910" width="12.28515625" style="525" customWidth="1"/>
    <col min="4911" max="4911" width="6.42578125" style="525" customWidth="1"/>
    <col min="4912" max="4912" width="12.28515625" style="525" customWidth="1"/>
    <col min="4913" max="4913" width="0" style="525" hidden="1" customWidth="1"/>
    <col min="4914" max="4914" width="3.7109375" style="525" customWidth="1"/>
    <col min="4915" max="4915" width="11.140625" style="525" bestFit="1" customWidth="1"/>
    <col min="4916" max="4917" width="10.5703125" style="525"/>
    <col min="4918" max="4918" width="11.140625" style="525" customWidth="1"/>
    <col min="4919" max="5148" width="10.5703125" style="525"/>
    <col min="5149" max="5156" width="0" style="525" hidden="1" customWidth="1"/>
    <col min="5157" max="5157" width="3.7109375" style="525" customWidth="1"/>
    <col min="5158" max="5158" width="3.85546875" style="525" customWidth="1"/>
    <col min="5159" max="5159" width="3.7109375" style="525" customWidth="1"/>
    <col min="5160" max="5160" width="12.7109375" style="525" customWidth="1"/>
    <col min="5161" max="5161" width="52.7109375" style="525" customWidth="1"/>
    <col min="5162" max="5165" width="0" style="525" hidden="1" customWidth="1"/>
    <col min="5166" max="5166" width="12.28515625" style="525" customWidth="1"/>
    <col min="5167" max="5167" width="6.42578125" style="525" customWidth="1"/>
    <col min="5168" max="5168" width="12.28515625" style="525" customWidth="1"/>
    <col min="5169" max="5169" width="0" style="525" hidden="1" customWidth="1"/>
    <col min="5170" max="5170" width="3.7109375" style="525" customWidth="1"/>
    <col min="5171" max="5171" width="11.140625" style="525" bestFit="1" customWidth="1"/>
    <col min="5172" max="5173" width="10.5703125" style="525"/>
    <col min="5174" max="5174" width="11.140625" style="525" customWidth="1"/>
    <col min="5175" max="5404" width="10.5703125" style="525"/>
    <col min="5405" max="5412" width="0" style="525" hidden="1" customWidth="1"/>
    <col min="5413" max="5413" width="3.7109375" style="525" customWidth="1"/>
    <col min="5414" max="5414" width="3.85546875" style="525" customWidth="1"/>
    <col min="5415" max="5415" width="3.7109375" style="525" customWidth="1"/>
    <col min="5416" max="5416" width="12.7109375" style="525" customWidth="1"/>
    <col min="5417" max="5417" width="52.7109375" style="525" customWidth="1"/>
    <col min="5418" max="5421" width="0" style="525" hidden="1" customWidth="1"/>
    <col min="5422" max="5422" width="12.28515625" style="525" customWidth="1"/>
    <col min="5423" max="5423" width="6.42578125" style="525" customWidth="1"/>
    <col min="5424" max="5424" width="12.28515625" style="525" customWidth="1"/>
    <col min="5425" max="5425" width="0" style="525" hidden="1" customWidth="1"/>
    <col min="5426" max="5426" width="3.7109375" style="525" customWidth="1"/>
    <col min="5427" max="5427" width="11.140625" style="525" bestFit="1" customWidth="1"/>
    <col min="5428" max="5429" width="10.5703125" style="525"/>
    <col min="5430" max="5430" width="11.140625" style="525" customWidth="1"/>
    <col min="5431" max="5660" width="10.5703125" style="525"/>
    <col min="5661" max="5668" width="0" style="525" hidden="1" customWidth="1"/>
    <col min="5669" max="5669" width="3.7109375" style="525" customWidth="1"/>
    <col min="5670" max="5670" width="3.85546875" style="525" customWidth="1"/>
    <col min="5671" max="5671" width="3.7109375" style="525" customWidth="1"/>
    <col min="5672" max="5672" width="12.7109375" style="525" customWidth="1"/>
    <col min="5673" max="5673" width="52.7109375" style="525" customWidth="1"/>
    <col min="5674" max="5677" width="0" style="525" hidden="1" customWidth="1"/>
    <col min="5678" max="5678" width="12.28515625" style="525" customWidth="1"/>
    <col min="5679" max="5679" width="6.42578125" style="525" customWidth="1"/>
    <col min="5680" max="5680" width="12.28515625" style="525" customWidth="1"/>
    <col min="5681" max="5681" width="0" style="525" hidden="1" customWidth="1"/>
    <col min="5682" max="5682" width="3.7109375" style="525" customWidth="1"/>
    <col min="5683" max="5683" width="11.140625" style="525" bestFit="1" customWidth="1"/>
    <col min="5684" max="5685" width="10.5703125" style="525"/>
    <col min="5686" max="5686" width="11.140625" style="525" customWidth="1"/>
    <col min="5687" max="5916" width="10.5703125" style="525"/>
    <col min="5917" max="5924" width="0" style="525" hidden="1" customWidth="1"/>
    <col min="5925" max="5925" width="3.7109375" style="525" customWidth="1"/>
    <col min="5926" max="5926" width="3.85546875" style="525" customWidth="1"/>
    <col min="5927" max="5927" width="3.7109375" style="525" customWidth="1"/>
    <col min="5928" max="5928" width="12.7109375" style="525" customWidth="1"/>
    <col min="5929" max="5929" width="52.7109375" style="525" customWidth="1"/>
    <col min="5930" max="5933" width="0" style="525" hidden="1" customWidth="1"/>
    <col min="5934" max="5934" width="12.28515625" style="525" customWidth="1"/>
    <col min="5935" max="5935" width="6.42578125" style="525" customWidth="1"/>
    <col min="5936" max="5936" width="12.28515625" style="525" customWidth="1"/>
    <col min="5937" max="5937" width="0" style="525" hidden="1" customWidth="1"/>
    <col min="5938" max="5938" width="3.7109375" style="525" customWidth="1"/>
    <col min="5939" max="5939" width="11.140625" style="525" bestFit="1" customWidth="1"/>
    <col min="5940" max="5941" width="10.5703125" style="525"/>
    <col min="5942" max="5942" width="11.140625" style="525" customWidth="1"/>
    <col min="5943" max="6172" width="10.5703125" style="525"/>
    <col min="6173" max="6180" width="0" style="525" hidden="1" customWidth="1"/>
    <col min="6181" max="6181" width="3.7109375" style="525" customWidth="1"/>
    <col min="6182" max="6182" width="3.85546875" style="525" customWidth="1"/>
    <col min="6183" max="6183" width="3.7109375" style="525" customWidth="1"/>
    <col min="6184" max="6184" width="12.7109375" style="525" customWidth="1"/>
    <col min="6185" max="6185" width="52.7109375" style="525" customWidth="1"/>
    <col min="6186" max="6189" width="0" style="525" hidden="1" customWidth="1"/>
    <col min="6190" max="6190" width="12.28515625" style="525" customWidth="1"/>
    <col min="6191" max="6191" width="6.42578125" style="525" customWidth="1"/>
    <col min="6192" max="6192" width="12.28515625" style="525" customWidth="1"/>
    <col min="6193" max="6193" width="0" style="525" hidden="1" customWidth="1"/>
    <col min="6194" max="6194" width="3.7109375" style="525" customWidth="1"/>
    <col min="6195" max="6195" width="11.140625" style="525" bestFit="1" customWidth="1"/>
    <col min="6196" max="6197" width="10.5703125" style="525"/>
    <col min="6198" max="6198" width="11.140625" style="525" customWidth="1"/>
    <col min="6199" max="6428" width="10.5703125" style="525"/>
    <col min="6429" max="6436" width="0" style="525" hidden="1" customWidth="1"/>
    <col min="6437" max="6437" width="3.7109375" style="525" customWidth="1"/>
    <col min="6438" max="6438" width="3.85546875" style="525" customWidth="1"/>
    <col min="6439" max="6439" width="3.7109375" style="525" customWidth="1"/>
    <col min="6440" max="6440" width="12.7109375" style="525" customWidth="1"/>
    <col min="6441" max="6441" width="52.7109375" style="525" customWidth="1"/>
    <col min="6442" max="6445" width="0" style="525" hidden="1" customWidth="1"/>
    <col min="6446" max="6446" width="12.28515625" style="525" customWidth="1"/>
    <col min="6447" max="6447" width="6.42578125" style="525" customWidth="1"/>
    <col min="6448" max="6448" width="12.28515625" style="525" customWidth="1"/>
    <col min="6449" max="6449" width="0" style="525" hidden="1" customWidth="1"/>
    <col min="6450" max="6450" width="3.7109375" style="525" customWidth="1"/>
    <col min="6451" max="6451" width="11.140625" style="525" bestFit="1" customWidth="1"/>
    <col min="6452" max="6453" width="10.5703125" style="525"/>
    <col min="6454" max="6454" width="11.140625" style="525" customWidth="1"/>
    <col min="6455" max="6684" width="10.5703125" style="525"/>
    <col min="6685" max="6692" width="0" style="525" hidden="1" customWidth="1"/>
    <col min="6693" max="6693" width="3.7109375" style="525" customWidth="1"/>
    <col min="6694" max="6694" width="3.85546875" style="525" customWidth="1"/>
    <col min="6695" max="6695" width="3.7109375" style="525" customWidth="1"/>
    <col min="6696" max="6696" width="12.7109375" style="525" customWidth="1"/>
    <col min="6697" max="6697" width="52.7109375" style="525" customWidth="1"/>
    <col min="6698" max="6701" width="0" style="525" hidden="1" customWidth="1"/>
    <col min="6702" max="6702" width="12.28515625" style="525" customWidth="1"/>
    <col min="6703" max="6703" width="6.42578125" style="525" customWidth="1"/>
    <col min="6704" max="6704" width="12.28515625" style="525" customWidth="1"/>
    <col min="6705" max="6705" width="0" style="525" hidden="1" customWidth="1"/>
    <col min="6706" max="6706" width="3.7109375" style="525" customWidth="1"/>
    <col min="6707" max="6707" width="11.140625" style="525" bestFit="1" customWidth="1"/>
    <col min="6708" max="6709" width="10.5703125" style="525"/>
    <col min="6710" max="6710" width="11.140625" style="525" customWidth="1"/>
    <col min="6711" max="6940" width="10.5703125" style="525"/>
    <col min="6941" max="6948" width="0" style="525" hidden="1" customWidth="1"/>
    <col min="6949" max="6949" width="3.7109375" style="525" customWidth="1"/>
    <col min="6950" max="6950" width="3.85546875" style="525" customWidth="1"/>
    <col min="6951" max="6951" width="3.7109375" style="525" customWidth="1"/>
    <col min="6952" max="6952" width="12.7109375" style="525" customWidth="1"/>
    <col min="6953" max="6953" width="52.7109375" style="525" customWidth="1"/>
    <col min="6954" max="6957" width="0" style="525" hidden="1" customWidth="1"/>
    <col min="6958" max="6958" width="12.28515625" style="525" customWidth="1"/>
    <col min="6959" max="6959" width="6.42578125" style="525" customWidth="1"/>
    <col min="6960" max="6960" width="12.28515625" style="525" customWidth="1"/>
    <col min="6961" max="6961" width="0" style="525" hidden="1" customWidth="1"/>
    <col min="6962" max="6962" width="3.7109375" style="525" customWidth="1"/>
    <col min="6963" max="6963" width="11.140625" style="525" bestFit="1" customWidth="1"/>
    <col min="6964" max="6965" width="10.5703125" style="525"/>
    <col min="6966" max="6966" width="11.140625" style="525" customWidth="1"/>
    <col min="6967" max="7196" width="10.5703125" style="525"/>
    <col min="7197" max="7204" width="0" style="525" hidden="1" customWidth="1"/>
    <col min="7205" max="7205" width="3.7109375" style="525" customWidth="1"/>
    <col min="7206" max="7206" width="3.85546875" style="525" customWidth="1"/>
    <col min="7207" max="7207" width="3.7109375" style="525" customWidth="1"/>
    <col min="7208" max="7208" width="12.7109375" style="525" customWidth="1"/>
    <col min="7209" max="7209" width="52.7109375" style="525" customWidth="1"/>
    <col min="7210" max="7213" width="0" style="525" hidden="1" customWidth="1"/>
    <col min="7214" max="7214" width="12.28515625" style="525" customWidth="1"/>
    <col min="7215" max="7215" width="6.42578125" style="525" customWidth="1"/>
    <col min="7216" max="7216" width="12.28515625" style="525" customWidth="1"/>
    <col min="7217" max="7217" width="0" style="525" hidden="1" customWidth="1"/>
    <col min="7218" max="7218" width="3.7109375" style="525" customWidth="1"/>
    <col min="7219" max="7219" width="11.140625" style="525" bestFit="1" customWidth="1"/>
    <col min="7220" max="7221" width="10.5703125" style="525"/>
    <col min="7222" max="7222" width="11.140625" style="525" customWidth="1"/>
    <col min="7223" max="7452" width="10.5703125" style="525"/>
    <col min="7453" max="7460" width="0" style="525" hidden="1" customWidth="1"/>
    <col min="7461" max="7461" width="3.7109375" style="525" customWidth="1"/>
    <col min="7462" max="7462" width="3.85546875" style="525" customWidth="1"/>
    <col min="7463" max="7463" width="3.7109375" style="525" customWidth="1"/>
    <col min="7464" max="7464" width="12.7109375" style="525" customWidth="1"/>
    <col min="7465" max="7465" width="52.7109375" style="525" customWidth="1"/>
    <col min="7466" max="7469" width="0" style="525" hidden="1" customWidth="1"/>
    <col min="7470" max="7470" width="12.28515625" style="525" customWidth="1"/>
    <col min="7471" max="7471" width="6.42578125" style="525" customWidth="1"/>
    <col min="7472" max="7472" width="12.28515625" style="525" customWidth="1"/>
    <col min="7473" max="7473" width="0" style="525" hidden="1" customWidth="1"/>
    <col min="7474" max="7474" width="3.7109375" style="525" customWidth="1"/>
    <col min="7475" max="7475" width="11.140625" style="525" bestFit="1" customWidth="1"/>
    <col min="7476" max="7477" width="10.5703125" style="525"/>
    <col min="7478" max="7478" width="11.140625" style="525" customWidth="1"/>
    <col min="7479" max="7708" width="10.5703125" style="525"/>
    <col min="7709" max="7716" width="0" style="525" hidden="1" customWidth="1"/>
    <col min="7717" max="7717" width="3.7109375" style="525" customWidth="1"/>
    <col min="7718" max="7718" width="3.85546875" style="525" customWidth="1"/>
    <col min="7719" max="7719" width="3.7109375" style="525" customWidth="1"/>
    <col min="7720" max="7720" width="12.7109375" style="525" customWidth="1"/>
    <col min="7721" max="7721" width="52.7109375" style="525" customWidth="1"/>
    <col min="7722" max="7725" width="0" style="525" hidden="1" customWidth="1"/>
    <col min="7726" max="7726" width="12.28515625" style="525" customWidth="1"/>
    <col min="7727" max="7727" width="6.42578125" style="525" customWidth="1"/>
    <col min="7728" max="7728" width="12.28515625" style="525" customWidth="1"/>
    <col min="7729" max="7729" width="0" style="525" hidden="1" customWidth="1"/>
    <col min="7730" max="7730" width="3.7109375" style="525" customWidth="1"/>
    <col min="7731" max="7731" width="11.140625" style="525" bestFit="1" customWidth="1"/>
    <col min="7732" max="7733" width="10.5703125" style="525"/>
    <col min="7734" max="7734" width="11.140625" style="525" customWidth="1"/>
    <col min="7735" max="7964" width="10.5703125" style="525"/>
    <col min="7965" max="7972" width="0" style="525" hidden="1" customWidth="1"/>
    <col min="7973" max="7973" width="3.7109375" style="525" customWidth="1"/>
    <col min="7974" max="7974" width="3.85546875" style="525" customWidth="1"/>
    <col min="7975" max="7975" width="3.7109375" style="525" customWidth="1"/>
    <col min="7976" max="7976" width="12.7109375" style="525" customWidth="1"/>
    <col min="7977" max="7977" width="52.7109375" style="525" customWidth="1"/>
    <col min="7978" max="7981" width="0" style="525" hidden="1" customWidth="1"/>
    <col min="7982" max="7982" width="12.28515625" style="525" customWidth="1"/>
    <col min="7983" max="7983" width="6.42578125" style="525" customWidth="1"/>
    <col min="7984" max="7984" width="12.28515625" style="525" customWidth="1"/>
    <col min="7985" max="7985" width="0" style="525" hidden="1" customWidth="1"/>
    <col min="7986" max="7986" width="3.7109375" style="525" customWidth="1"/>
    <col min="7987" max="7987" width="11.140625" style="525" bestFit="1" customWidth="1"/>
    <col min="7988" max="7989" width="10.5703125" style="525"/>
    <col min="7990" max="7990" width="11.140625" style="525" customWidth="1"/>
    <col min="7991" max="8220" width="10.5703125" style="525"/>
    <col min="8221" max="8228" width="0" style="525" hidden="1" customWidth="1"/>
    <col min="8229" max="8229" width="3.7109375" style="525" customWidth="1"/>
    <col min="8230" max="8230" width="3.85546875" style="525" customWidth="1"/>
    <col min="8231" max="8231" width="3.7109375" style="525" customWidth="1"/>
    <col min="8232" max="8232" width="12.7109375" style="525" customWidth="1"/>
    <col min="8233" max="8233" width="52.7109375" style="525" customWidth="1"/>
    <col min="8234" max="8237" width="0" style="525" hidden="1" customWidth="1"/>
    <col min="8238" max="8238" width="12.28515625" style="525" customWidth="1"/>
    <col min="8239" max="8239" width="6.42578125" style="525" customWidth="1"/>
    <col min="8240" max="8240" width="12.28515625" style="525" customWidth="1"/>
    <col min="8241" max="8241" width="0" style="525" hidden="1" customWidth="1"/>
    <col min="8242" max="8242" width="3.7109375" style="525" customWidth="1"/>
    <col min="8243" max="8243" width="11.140625" style="525" bestFit="1" customWidth="1"/>
    <col min="8244" max="8245" width="10.5703125" style="525"/>
    <col min="8246" max="8246" width="11.140625" style="525" customWidth="1"/>
    <col min="8247" max="8476" width="10.5703125" style="525"/>
    <col min="8477" max="8484" width="0" style="525" hidden="1" customWidth="1"/>
    <col min="8485" max="8485" width="3.7109375" style="525" customWidth="1"/>
    <col min="8486" max="8486" width="3.85546875" style="525" customWidth="1"/>
    <col min="8487" max="8487" width="3.7109375" style="525" customWidth="1"/>
    <col min="8488" max="8488" width="12.7109375" style="525" customWidth="1"/>
    <col min="8489" max="8489" width="52.7109375" style="525" customWidth="1"/>
    <col min="8490" max="8493" width="0" style="525" hidden="1" customWidth="1"/>
    <col min="8494" max="8494" width="12.28515625" style="525" customWidth="1"/>
    <col min="8495" max="8495" width="6.42578125" style="525" customWidth="1"/>
    <col min="8496" max="8496" width="12.28515625" style="525" customWidth="1"/>
    <col min="8497" max="8497" width="0" style="525" hidden="1" customWidth="1"/>
    <col min="8498" max="8498" width="3.7109375" style="525" customWidth="1"/>
    <col min="8499" max="8499" width="11.140625" style="525" bestFit="1" customWidth="1"/>
    <col min="8500" max="8501" width="10.5703125" style="525"/>
    <col min="8502" max="8502" width="11.140625" style="525" customWidth="1"/>
    <col min="8503" max="8732" width="10.5703125" style="525"/>
    <col min="8733" max="8740" width="0" style="525" hidden="1" customWidth="1"/>
    <col min="8741" max="8741" width="3.7109375" style="525" customWidth="1"/>
    <col min="8742" max="8742" width="3.85546875" style="525" customWidth="1"/>
    <col min="8743" max="8743" width="3.7109375" style="525" customWidth="1"/>
    <col min="8744" max="8744" width="12.7109375" style="525" customWidth="1"/>
    <col min="8745" max="8745" width="52.7109375" style="525" customWidth="1"/>
    <col min="8746" max="8749" width="0" style="525" hidden="1" customWidth="1"/>
    <col min="8750" max="8750" width="12.28515625" style="525" customWidth="1"/>
    <col min="8751" max="8751" width="6.42578125" style="525" customWidth="1"/>
    <col min="8752" max="8752" width="12.28515625" style="525" customWidth="1"/>
    <col min="8753" max="8753" width="0" style="525" hidden="1" customWidth="1"/>
    <col min="8754" max="8754" width="3.7109375" style="525" customWidth="1"/>
    <col min="8755" max="8755" width="11.140625" style="525" bestFit="1" customWidth="1"/>
    <col min="8756" max="8757" width="10.5703125" style="525"/>
    <col min="8758" max="8758" width="11.140625" style="525" customWidth="1"/>
    <col min="8759" max="8988" width="10.5703125" style="525"/>
    <col min="8989" max="8996" width="0" style="525" hidden="1" customWidth="1"/>
    <col min="8997" max="8997" width="3.7109375" style="525" customWidth="1"/>
    <col min="8998" max="8998" width="3.85546875" style="525" customWidth="1"/>
    <col min="8999" max="8999" width="3.7109375" style="525" customWidth="1"/>
    <col min="9000" max="9000" width="12.7109375" style="525" customWidth="1"/>
    <col min="9001" max="9001" width="52.7109375" style="525" customWidth="1"/>
    <col min="9002" max="9005" width="0" style="525" hidden="1" customWidth="1"/>
    <col min="9006" max="9006" width="12.28515625" style="525" customWidth="1"/>
    <col min="9007" max="9007" width="6.42578125" style="525" customWidth="1"/>
    <col min="9008" max="9008" width="12.28515625" style="525" customWidth="1"/>
    <col min="9009" max="9009" width="0" style="525" hidden="1" customWidth="1"/>
    <col min="9010" max="9010" width="3.7109375" style="525" customWidth="1"/>
    <col min="9011" max="9011" width="11.140625" style="525" bestFit="1" customWidth="1"/>
    <col min="9012" max="9013" width="10.5703125" style="525"/>
    <col min="9014" max="9014" width="11.140625" style="525" customWidth="1"/>
    <col min="9015" max="9244" width="10.5703125" style="525"/>
    <col min="9245" max="9252" width="0" style="525" hidden="1" customWidth="1"/>
    <col min="9253" max="9253" width="3.7109375" style="525" customWidth="1"/>
    <col min="9254" max="9254" width="3.85546875" style="525" customWidth="1"/>
    <col min="9255" max="9255" width="3.7109375" style="525" customWidth="1"/>
    <col min="9256" max="9256" width="12.7109375" style="525" customWidth="1"/>
    <col min="9257" max="9257" width="52.7109375" style="525" customWidth="1"/>
    <col min="9258" max="9261" width="0" style="525" hidden="1" customWidth="1"/>
    <col min="9262" max="9262" width="12.28515625" style="525" customWidth="1"/>
    <col min="9263" max="9263" width="6.42578125" style="525" customWidth="1"/>
    <col min="9264" max="9264" width="12.28515625" style="525" customWidth="1"/>
    <col min="9265" max="9265" width="0" style="525" hidden="1" customWidth="1"/>
    <col min="9266" max="9266" width="3.7109375" style="525" customWidth="1"/>
    <col min="9267" max="9267" width="11.140625" style="525" bestFit="1" customWidth="1"/>
    <col min="9268" max="9269" width="10.5703125" style="525"/>
    <col min="9270" max="9270" width="11.140625" style="525" customWidth="1"/>
    <col min="9271" max="9500" width="10.5703125" style="525"/>
    <col min="9501" max="9508" width="0" style="525" hidden="1" customWidth="1"/>
    <col min="9509" max="9509" width="3.7109375" style="525" customWidth="1"/>
    <col min="9510" max="9510" width="3.85546875" style="525" customWidth="1"/>
    <col min="9511" max="9511" width="3.7109375" style="525" customWidth="1"/>
    <col min="9512" max="9512" width="12.7109375" style="525" customWidth="1"/>
    <col min="9513" max="9513" width="52.7109375" style="525" customWidth="1"/>
    <col min="9514" max="9517" width="0" style="525" hidden="1" customWidth="1"/>
    <col min="9518" max="9518" width="12.28515625" style="525" customWidth="1"/>
    <col min="9519" max="9519" width="6.42578125" style="525" customWidth="1"/>
    <col min="9520" max="9520" width="12.28515625" style="525" customWidth="1"/>
    <col min="9521" max="9521" width="0" style="525" hidden="1" customWidth="1"/>
    <col min="9522" max="9522" width="3.7109375" style="525" customWidth="1"/>
    <col min="9523" max="9523" width="11.140625" style="525" bestFit="1" customWidth="1"/>
    <col min="9524" max="9525" width="10.5703125" style="525"/>
    <col min="9526" max="9526" width="11.140625" style="525" customWidth="1"/>
    <col min="9527" max="9756" width="10.5703125" style="525"/>
    <col min="9757" max="9764" width="0" style="525" hidden="1" customWidth="1"/>
    <col min="9765" max="9765" width="3.7109375" style="525" customWidth="1"/>
    <col min="9766" max="9766" width="3.85546875" style="525" customWidth="1"/>
    <col min="9767" max="9767" width="3.7109375" style="525" customWidth="1"/>
    <col min="9768" max="9768" width="12.7109375" style="525" customWidth="1"/>
    <col min="9769" max="9769" width="52.7109375" style="525" customWidth="1"/>
    <col min="9770" max="9773" width="0" style="525" hidden="1" customWidth="1"/>
    <col min="9774" max="9774" width="12.28515625" style="525" customWidth="1"/>
    <col min="9775" max="9775" width="6.42578125" style="525" customWidth="1"/>
    <col min="9776" max="9776" width="12.28515625" style="525" customWidth="1"/>
    <col min="9777" max="9777" width="0" style="525" hidden="1" customWidth="1"/>
    <col min="9778" max="9778" width="3.7109375" style="525" customWidth="1"/>
    <col min="9779" max="9779" width="11.140625" style="525" bestFit="1" customWidth="1"/>
    <col min="9780" max="9781" width="10.5703125" style="525"/>
    <col min="9782" max="9782" width="11.140625" style="525" customWidth="1"/>
    <col min="9783" max="10012" width="10.5703125" style="525"/>
    <col min="10013" max="10020" width="0" style="525" hidden="1" customWidth="1"/>
    <col min="10021" max="10021" width="3.7109375" style="525" customWidth="1"/>
    <col min="10022" max="10022" width="3.85546875" style="525" customWidth="1"/>
    <col min="10023" max="10023" width="3.7109375" style="525" customWidth="1"/>
    <col min="10024" max="10024" width="12.7109375" style="525" customWidth="1"/>
    <col min="10025" max="10025" width="52.7109375" style="525" customWidth="1"/>
    <col min="10026" max="10029" width="0" style="525" hidden="1" customWidth="1"/>
    <col min="10030" max="10030" width="12.28515625" style="525" customWidth="1"/>
    <col min="10031" max="10031" width="6.42578125" style="525" customWidth="1"/>
    <col min="10032" max="10032" width="12.28515625" style="525" customWidth="1"/>
    <col min="10033" max="10033" width="0" style="525" hidden="1" customWidth="1"/>
    <col min="10034" max="10034" width="3.7109375" style="525" customWidth="1"/>
    <col min="10035" max="10035" width="11.140625" style="525" bestFit="1" customWidth="1"/>
    <col min="10036" max="10037" width="10.5703125" style="525"/>
    <col min="10038" max="10038" width="11.140625" style="525" customWidth="1"/>
    <col min="10039" max="10268" width="10.5703125" style="525"/>
    <col min="10269" max="10276" width="0" style="525" hidden="1" customWidth="1"/>
    <col min="10277" max="10277" width="3.7109375" style="525" customWidth="1"/>
    <col min="10278" max="10278" width="3.85546875" style="525" customWidth="1"/>
    <col min="10279" max="10279" width="3.7109375" style="525" customWidth="1"/>
    <col min="10280" max="10280" width="12.7109375" style="525" customWidth="1"/>
    <col min="10281" max="10281" width="52.7109375" style="525" customWidth="1"/>
    <col min="10282" max="10285" width="0" style="525" hidden="1" customWidth="1"/>
    <col min="10286" max="10286" width="12.28515625" style="525" customWidth="1"/>
    <col min="10287" max="10287" width="6.42578125" style="525" customWidth="1"/>
    <col min="10288" max="10288" width="12.28515625" style="525" customWidth="1"/>
    <col min="10289" max="10289" width="0" style="525" hidden="1" customWidth="1"/>
    <col min="10290" max="10290" width="3.7109375" style="525" customWidth="1"/>
    <col min="10291" max="10291" width="11.140625" style="525" bestFit="1" customWidth="1"/>
    <col min="10292" max="10293" width="10.5703125" style="525"/>
    <col min="10294" max="10294" width="11.140625" style="525" customWidth="1"/>
    <col min="10295" max="10524" width="10.5703125" style="525"/>
    <col min="10525" max="10532" width="0" style="525" hidden="1" customWidth="1"/>
    <col min="10533" max="10533" width="3.7109375" style="525" customWidth="1"/>
    <col min="10534" max="10534" width="3.85546875" style="525" customWidth="1"/>
    <col min="10535" max="10535" width="3.7109375" style="525" customWidth="1"/>
    <col min="10536" max="10536" width="12.7109375" style="525" customWidth="1"/>
    <col min="10537" max="10537" width="52.7109375" style="525" customWidth="1"/>
    <col min="10538" max="10541" width="0" style="525" hidden="1" customWidth="1"/>
    <col min="10542" max="10542" width="12.28515625" style="525" customWidth="1"/>
    <col min="10543" max="10543" width="6.42578125" style="525" customWidth="1"/>
    <col min="10544" max="10544" width="12.28515625" style="525" customWidth="1"/>
    <col min="10545" max="10545" width="0" style="525" hidden="1" customWidth="1"/>
    <col min="10546" max="10546" width="3.7109375" style="525" customWidth="1"/>
    <col min="10547" max="10547" width="11.140625" style="525" bestFit="1" customWidth="1"/>
    <col min="10548" max="10549" width="10.5703125" style="525"/>
    <col min="10550" max="10550" width="11.140625" style="525" customWidth="1"/>
    <col min="10551" max="10780" width="10.5703125" style="525"/>
    <col min="10781" max="10788" width="0" style="525" hidden="1" customWidth="1"/>
    <col min="10789" max="10789" width="3.7109375" style="525" customWidth="1"/>
    <col min="10790" max="10790" width="3.85546875" style="525" customWidth="1"/>
    <col min="10791" max="10791" width="3.7109375" style="525" customWidth="1"/>
    <col min="10792" max="10792" width="12.7109375" style="525" customWidth="1"/>
    <col min="10793" max="10793" width="52.7109375" style="525" customWidth="1"/>
    <col min="10794" max="10797" width="0" style="525" hidden="1" customWidth="1"/>
    <col min="10798" max="10798" width="12.28515625" style="525" customWidth="1"/>
    <col min="10799" max="10799" width="6.42578125" style="525" customWidth="1"/>
    <col min="10800" max="10800" width="12.28515625" style="525" customWidth="1"/>
    <col min="10801" max="10801" width="0" style="525" hidden="1" customWidth="1"/>
    <col min="10802" max="10802" width="3.7109375" style="525" customWidth="1"/>
    <col min="10803" max="10803" width="11.140625" style="525" bestFit="1" customWidth="1"/>
    <col min="10804" max="10805" width="10.5703125" style="525"/>
    <col min="10806" max="10806" width="11.140625" style="525" customWidth="1"/>
    <col min="10807" max="11036" width="10.5703125" style="525"/>
    <col min="11037" max="11044" width="0" style="525" hidden="1" customWidth="1"/>
    <col min="11045" max="11045" width="3.7109375" style="525" customWidth="1"/>
    <col min="11046" max="11046" width="3.85546875" style="525" customWidth="1"/>
    <col min="11047" max="11047" width="3.7109375" style="525" customWidth="1"/>
    <col min="11048" max="11048" width="12.7109375" style="525" customWidth="1"/>
    <col min="11049" max="11049" width="52.7109375" style="525" customWidth="1"/>
    <col min="11050" max="11053" width="0" style="525" hidden="1" customWidth="1"/>
    <col min="11054" max="11054" width="12.28515625" style="525" customWidth="1"/>
    <col min="11055" max="11055" width="6.42578125" style="525" customWidth="1"/>
    <col min="11056" max="11056" width="12.28515625" style="525" customWidth="1"/>
    <col min="11057" max="11057" width="0" style="525" hidden="1" customWidth="1"/>
    <col min="11058" max="11058" width="3.7109375" style="525" customWidth="1"/>
    <col min="11059" max="11059" width="11.140625" style="525" bestFit="1" customWidth="1"/>
    <col min="11060" max="11061" width="10.5703125" style="525"/>
    <col min="11062" max="11062" width="11.140625" style="525" customWidth="1"/>
    <col min="11063" max="11292" width="10.5703125" style="525"/>
    <col min="11293" max="11300" width="0" style="525" hidden="1" customWidth="1"/>
    <col min="11301" max="11301" width="3.7109375" style="525" customWidth="1"/>
    <col min="11302" max="11302" width="3.85546875" style="525" customWidth="1"/>
    <col min="11303" max="11303" width="3.7109375" style="525" customWidth="1"/>
    <col min="11304" max="11304" width="12.7109375" style="525" customWidth="1"/>
    <col min="11305" max="11305" width="52.7109375" style="525" customWidth="1"/>
    <col min="11306" max="11309" width="0" style="525" hidden="1" customWidth="1"/>
    <col min="11310" max="11310" width="12.28515625" style="525" customWidth="1"/>
    <col min="11311" max="11311" width="6.42578125" style="525" customWidth="1"/>
    <col min="11312" max="11312" width="12.28515625" style="525" customWidth="1"/>
    <col min="11313" max="11313" width="0" style="525" hidden="1" customWidth="1"/>
    <col min="11314" max="11314" width="3.7109375" style="525" customWidth="1"/>
    <col min="11315" max="11315" width="11.140625" style="525" bestFit="1" customWidth="1"/>
    <col min="11316" max="11317" width="10.5703125" style="525"/>
    <col min="11318" max="11318" width="11.140625" style="525" customWidth="1"/>
    <col min="11319" max="11548" width="10.5703125" style="525"/>
    <col min="11549" max="11556" width="0" style="525" hidden="1" customWidth="1"/>
    <col min="11557" max="11557" width="3.7109375" style="525" customWidth="1"/>
    <col min="11558" max="11558" width="3.85546875" style="525" customWidth="1"/>
    <col min="11559" max="11559" width="3.7109375" style="525" customWidth="1"/>
    <col min="11560" max="11560" width="12.7109375" style="525" customWidth="1"/>
    <col min="11561" max="11561" width="52.7109375" style="525" customWidth="1"/>
    <col min="11562" max="11565" width="0" style="525" hidden="1" customWidth="1"/>
    <col min="11566" max="11566" width="12.28515625" style="525" customWidth="1"/>
    <col min="11567" max="11567" width="6.42578125" style="525" customWidth="1"/>
    <col min="11568" max="11568" width="12.28515625" style="525" customWidth="1"/>
    <col min="11569" max="11569" width="0" style="525" hidden="1" customWidth="1"/>
    <col min="11570" max="11570" width="3.7109375" style="525" customWidth="1"/>
    <col min="11571" max="11571" width="11.140625" style="525" bestFit="1" customWidth="1"/>
    <col min="11572" max="11573" width="10.5703125" style="525"/>
    <col min="11574" max="11574" width="11.140625" style="525" customWidth="1"/>
    <col min="11575" max="11804" width="10.5703125" style="525"/>
    <col min="11805" max="11812" width="0" style="525" hidden="1" customWidth="1"/>
    <col min="11813" max="11813" width="3.7109375" style="525" customWidth="1"/>
    <col min="11814" max="11814" width="3.85546875" style="525" customWidth="1"/>
    <col min="11815" max="11815" width="3.7109375" style="525" customWidth="1"/>
    <col min="11816" max="11816" width="12.7109375" style="525" customWidth="1"/>
    <col min="11817" max="11817" width="52.7109375" style="525" customWidth="1"/>
    <col min="11818" max="11821" width="0" style="525" hidden="1" customWidth="1"/>
    <col min="11822" max="11822" width="12.28515625" style="525" customWidth="1"/>
    <col min="11823" max="11823" width="6.42578125" style="525" customWidth="1"/>
    <col min="11824" max="11824" width="12.28515625" style="525" customWidth="1"/>
    <col min="11825" max="11825" width="0" style="525" hidden="1" customWidth="1"/>
    <col min="11826" max="11826" width="3.7109375" style="525" customWidth="1"/>
    <col min="11827" max="11827" width="11.140625" style="525" bestFit="1" customWidth="1"/>
    <col min="11828" max="11829" width="10.5703125" style="525"/>
    <col min="11830" max="11830" width="11.140625" style="525" customWidth="1"/>
    <col min="11831" max="12060" width="10.5703125" style="525"/>
    <col min="12061" max="12068" width="0" style="525" hidden="1" customWidth="1"/>
    <col min="12069" max="12069" width="3.7109375" style="525" customWidth="1"/>
    <col min="12070" max="12070" width="3.85546875" style="525" customWidth="1"/>
    <col min="12071" max="12071" width="3.7109375" style="525" customWidth="1"/>
    <col min="12072" max="12072" width="12.7109375" style="525" customWidth="1"/>
    <col min="12073" max="12073" width="52.7109375" style="525" customWidth="1"/>
    <col min="12074" max="12077" width="0" style="525" hidden="1" customWidth="1"/>
    <col min="12078" max="12078" width="12.28515625" style="525" customWidth="1"/>
    <col min="12079" max="12079" width="6.42578125" style="525" customWidth="1"/>
    <col min="12080" max="12080" width="12.28515625" style="525" customWidth="1"/>
    <col min="12081" max="12081" width="0" style="525" hidden="1" customWidth="1"/>
    <col min="12082" max="12082" width="3.7109375" style="525" customWidth="1"/>
    <col min="12083" max="12083" width="11.140625" style="525" bestFit="1" customWidth="1"/>
    <col min="12084" max="12085" width="10.5703125" style="525"/>
    <col min="12086" max="12086" width="11.140625" style="525" customWidth="1"/>
    <col min="12087" max="12316" width="10.5703125" style="525"/>
    <col min="12317" max="12324" width="0" style="525" hidden="1" customWidth="1"/>
    <col min="12325" max="12325" width="3.7109375" style="525" customWidth="1"/>
    <col min="12326" max="12326" width="3.85546875" style="525" customWidth="1"/>
    <col min="12327" max="12327" width="3.7109375" style="525" customWidth="1"/>
    <col min="12328" max="12328" width="12.7109375" style="525" customWidth="1"/>
    <col min="12329" max="12329" width="52.7109375" style="525" customWidth="1"/>
    <col min="12330" max="12333" width="0" style="525" hidden="1" customWidth="1"/>
    <col min="12334" max="12334" width="12.28515625" style="525" customWidth="1"/>
    <col min="12335" max="12335" width="6.42578125" style="525" customWidth="1"/>
    <col min="12336" max="12336" width="12.28515625" style="525" customWidth="1"/>
    <col min="12337" max="12337" width="0" style="525" hidden="1" customWidth="1"/>
    <col min="12338" max="12338" width="3.7109375" style="525" customWidth="1"/>
    <col min="12339" max="12339" width="11.140625" style="525" bestFit="1" customWidth="1"/>
    <col min="12340" max="12341" width="10.5703125" style="525"/>
    <col min="12342" max="12342" width="11.140625" style="525" customWidth="1"/>
    <col min="12343" max="12572" width="10.5703125" style="525"/>
    <col min="12573" max="12580" width="0" style="525" hidden="1" customWidth="1"/>
    <col min="12581" max="12581" width="3.7109375" style="525" customWidth="1"/>
    <col min="12582" max="12582" width="3.85546875" style="525" customWidth="1"/>
    <col min="12583" max="12583" width="3.7109375" style="525" customWidth="1"/>
    <col min="12584" max="12584" width="12.7109375" style="525" customWidth="1"/>
    <col min="12585" max="12585" width="52.7109375" style="525" customWidth="1"/>
    <col min="12586" max="12589" width="0" style="525" hidden="1" customWidth="1"/>
    <col min="12590" max="12590" width="12.28515625" style="525" customWidth="1"/>
    <col min="12591" max="12591" width="6.42578125" style="525" customWidth="1"/>
    <col min="12592" max="12592" width="12.28515625" style="525" customWidth="1"/>
    <col min="12593" max="12593" width="0" style="525" hidden="1" customWidth="1"/>
    <col min="12594" max="12594" width="3.7109375" style="525" customWidth="1"/>
    <col min="12595" max="12595" width="11.140625" style="525" bestFit="1" customWidth="1"/>
    <col min="12596" max="12597" width="10.5703125" style="525"/>
    <col min="12598" max="12598" width="11.140625" style="525" customWidth="1"/>
    <col min="12599" max="12828" width="10.5703125" style="525"/>
    <col min="12829" max="12836" width="0" style="525" hidden="1" customWidth="1"/>
    <col min="12837" max="12837" width="3.7109375" style="525" customWidth="1"/>
    <col min="12838" max="12838" width="3.85546875" style="525" customWidth="1"/>
    <col min="12839" max="12839" width="3.7109375" style="525" customWidth="1"/>
    <col min="12840" max="12840" width="12.7109375" style="525" customWidth="1"/>
    <col min="12841" max="12841" width="52.7109375" style="525" customWidth="1"/>
    <col min="12842" max="12845" width="0" style="525" hidden="1" customWidth="1"/>
    <col min="12846" max="12846" width="12.28515625" style="525" customWidth="1"/>
    <col min="12847" max="12847" width="6.42578125" style="525" customWidth="1"/>
    <col min="12848" max="12848" width="12.28515625" style="525" customWidth="1"/>
    <col min="12849" max="12849" width="0" style="525" hidden="1" customWidth="1"/>
    <col min="12850" max="12850" width="3.7109375" style="525" customWidth="1"/>
    <col min="12851" max="12851" width="11.140625" style="525" bestFit="1" customWidth="1"/>
    <col min="12852" max="12853" width="10.5703125" style="525"/>
    <col min="12854" max="12854" width="11.140625" style="525" customWidth="1"/>
    <col min="12855" max="13084" width="10.5703125" style="525"/>
    <col min="13085" max="13092" width="0" style="525" hidden="1" customWidth="1"/>
    <col min="13093" max="13093" width="3.7109375" style="525" customWidth="1"/>
    <col min="13094" max="13094" width="3.85546875" style="525" customWidth="1"/>
    <col min="13095" max="13095" width="3.7109375" style="525" customWidth="1"/>
    <col min="13096" max="13096" width="12.7109375" style="525" customWidth="1"/>
    <col min="13097" max="13097" width="52.7109375" style="525" customWidth="1"/>
    <col min="13098" max="13101" width="0" style="525" hidden="1" customWidth="1"/>
    <col min="13102" max="13102" width="12.28515625" style="525" customWidth="1"/>
    <col min="13103" max="13103" width="6.42578125" style="525" customWidth="1"/>
    <col min="13104" max="13104" width="12.28515625" style="525" customWidth="1"/>
    <col min="13105" max="13105" width="0" style="525" hidden="1" customWidth="1"/>
    <col min="13106" max="13106" width="3.7109375" style="525" customWidth="1"/>
    <col min="13107" max="13107" width="11.140625" style="525" bestFit="1" customWidth="1"/>
    <col min="13108" max="13109" width="10.5703125" style="525"/>
    <col min="13110" max="13110" width="11.140625" style="525" customWidth="1"/>
    <col min="13111" max="13340" width="10.5703125" style="525"/>
    <col min="13341" max="13348" width="0" style="525" hidden="1" customWidth="1"/>
    <col min="13349" max="13349" width="3.7109375" style="525" customWidth="1"/>
    <col min="13350" max="13350" width="3.85546875" style="525" customWidth="1"/>
    <col min="13351" max="13351" width="3.7109375" style="525" customWidth="1"/>
    <col min="13352" max="13352" width="12.7109375" style="525" customWidth="1"/>
    <col min="13353" max="13353" width="52.7109375" style="525" customWidth="1"/>
    <col min="13354" max="13357" width="0" style="525" hidden="1" customWidth="1"/>
    <col min="13358" max="13358" width="12.28515625" style="525" customWidth="1"/>
    <col min="13359" max="13359" width="6.42578125" style="525" customWidth="1"/>
    <col min="13360" max="13360" width="12.28515625" style="525" customWidth="1"/>
    <col min="13361" max="13361" width="0" style="525" hidden="1" customWidth="1"/>
    <col min="13362" max="13362" width="3.7109375" style="525" customWidth="1"/>
    <col min="13363" max="13363" width="11.140625" style="525" bestFit="1" customWidth="1"/>
    <col min="13364" max="13365" width="10.5703125" style="525"/>
    <col min="13366" max="13366" width="11.140625" style="525" customWidth="1"/>
    <col min="13367" max="13596" width="10.5703125" style="525"/>
    <col min="13597" max="13604" width="0" style="525" hidden="1" customWidth="1"/>
    <col min="13605" max="13605" width="3.7109375" style="525" customWidth="1"/>
    <col min="13606" max="13606" width="3.85546875" style="525" customWidth="1"/>
    <col min="13607" max="13607" width="3.7109375" style="525" customWidth="1"/>
    <col min="13608" max="13608" width="12.7109375" style="525" customWidth="1"/>
    <col min="13609" max="13609" width="52.7109375" style="525" customWidth="1"/>
    <col min="13610" max="13613" width="0" style="525" hidden="1" customWidth="1"/>
    <col min="13614" max="13614" width="12.28515625" style="525" customWidth="1"/>
    <col min="13615" max="13615" width="6.42578125" style="525" customWidth="1"/>
    <col min="13616" max="13616" width="12.28515625" style="525" customWidth="1"/>
    <col min="13617" max="13617" width="0" style="525" hidden="1" customWidth="1"/>
    <col min="13618" max="13618" width="3.7109375" style="525" customWidth="1"/>
    <col min="13619" max="13619" width="11.140625" style="525" bestFit="1" customWidth="1"/>
    <col min="13620" max="13621" width="10.5703125" style="525"/>
    <col min="13622" max="13622" width="11.140625" style="525" customWidth="1"/>
    <col min="13623" max="13852" width="10.5703125" style="525"/>
    <col min="13853" max="13860" width="0" style="525" hidden="1" customWidth="1"/>
    <col min="13861" max="13861" width="3.7109375" style="525" customWidth="1"/>
    <col min="13862" max="13862" width="3.85546875" style="525" customWidth="1"/>
    <col min="13863" max="13863" width="3.7109375" style="525" customWidth="1"/>
    <col min="13864" max="13864" width="12.7109375" style="525" customWidth="1"/>
    <col min="13865" max="13865" width="52.7109375" style="525" customWidth="1"/>
    <col min="13866" max="13869" width="0" style="525" hidden="1" customWidth="1"/>
    <col min="13870" max="13870" width="12.28515625" style="525" customWidth="1"/>
    <col min="13871" max="13871" width="6.42578125" style="525" customWidth="1"/>
    <col min="13872" max="13872" width="12.28515625" style="525" customWidth="1"/>
    <col min="13873" max="13873" width="0" style="525" hidden="1" customWidth="1"/>
    <col min="13874" max="13874" width="3.7109375" style="525" customWidth="1"/>
    <col min="13875" max="13875" width="11.140625" style="525" bestFit="1" customWidth="1"/>
    <col min="13876" max="13877" width="10.5703125" style="525"/>
    <col min="13878" max="13878" width="11.140625" style="525" customWidth="1"/>
    <col min="13879" max="14108" width="10.5703125" style="525"/>
    <col min="14109" max="14116" width="0" style="525" hidden="1" customWidth="1"/>
    <col min="14117" max="14117" width="3.7109375" style="525" customWidth="1"/>
    <col min="14118" max="14118" width="3.85546875" style="525" customWidth="1"/>
    <col min="14119" max="14119" width="3.7109375" style="525" customWidth="1"/>
    <col min="14120" max="14120" width="12.7109375" style="525" customWidth="1"/>
    <col min="14121" max="14121" width="52.7109375" style="525" customWidth="1"/>
    <col min="14122" max="14125" width="0" style="525" hidden="1" customWidth="1"/>
    <col min="14126" max="14126" width="12.28515625" style="525" customWidth="1"/>
    <col min="14127" max="14127" width="6.42578125" style="525" customWidth="1"/>
    <col min="14128" max="14128" width="12.28515625" style="525" customWidth="1"/>
    <col min="14129" max="14129" width="0" style="525" hidden="1" customWidth="1"/>
    <col min="14130" max="14130" width="3.7109375" style="525" customWidth="1"/>
    <col min="14131" max="14131" width="11.140625" style="525" bestFit="1" customWidth="1"/>
    <col min="14132" max="14133" width="10.5703125" style="525"/>
    <col min="14134" max="14134" width="11.140625" style="525" customWidth="1"/>
    <col min="14135" max="14364" width="10.5703125" style="525"/>
    <col min="14365" max="14372" width="0" style="525" hidden="1" customWidth="1"/>
    <col min="14373" max="14373" width="3.7109375" style="525" customWidth="1"/>
    <col min="14374" max="14374" width="3.85546875" style="525" customWidth="1"/>
    <col min="14375" max="14375" width="3.7109375" style="525" customWidth="1"/>
    <col min="14376" max="14376" width="12.7109375" style="525" customWidth="1"/>
    <col min="14377" max="14377" width="52.7109375" style="525" customWidth="1"/>
    <col min="14378" max="14381" width="0" style="525" hidden="1" customWidth="1"/>
    <col min="14382" max="14382" width="12.28515625" style="525" customWidth="1"/>
    <col min="14383" max="14383" width="6.42578125" style="525" customWidth="1"/>
    <col min="14384" max="14384" width="12.28515625" style="525" customWidth="1"/>
    <col min="14385" max="14385" width="0" style="525" hidden="1" customWidth="1"/>
    <col min="14386" max="14386" width="3.7109375" style="525" customWidth="1"/>
    <col min="14387" max="14387" width="11.140625" style="525" bestFit="1" customWidth="1"/>
    <col min="14388" max="14389" width="10.5703125" style="525"/>
    <col min="14390" max="14390" width="11.140625" style="525" customWidth="1"/>
    <col min="14391" max="14620" width="10.5703125" style="525"/>
    <col min="14621" max="14628" width="0" style="525" hidden="1" customWidth="1"/>
    <col min="14629" max="14629" width="3.7109375" style="525" customWidth="1"/>
    <col min="14630" max="14630" width="3.85546875" style="525" customWidth="1"/>
    <col min="14631" max="14631" width="3.7109375" style="525" customWidth="1"/>
    <col min="14632" max="14632" width="12.7109375" style="525" customWidth="1"/>
    <col min="14633" max="14633" width="52.7109375" style="525" customWidth="1"/>
    <col min="14634" max="14637" width="0" style="525" hidden="1" customWidth="1"/>
    <col min="14638" max="14638" width="12.28515625" style="525" customWidth="1"/>
    <col min="14639" max="14639" width="6.42578125" style="525" customWidth="1"/>
    <col min="14640" max="14640" width="12.28515625" style="525" customWidth="1"/>
    <col min="14641" max="14641" width="0" style="525" hidden="1" customWidth="1"/>
    <col min="14642" max="14642" width="3.7109375" style="525" customWidth="1"/>
    <col min="14643" max="14643" width="11.140625" style="525" bestFit="1" customWidth="1"/>
    <col min="14644" max="14645" width="10.5703125" style="525"/>
    <col min="14646" max="14646" width="11.140625" style="525" customWidth="1"/>
    <col min="14647" max="14876" width="10.5703125" style="525"/>
    <col min="14877" max="14884" width="0" style="525" hidden="1" customWidth="1"/>
    <col min="14885" max="14885" width="3.7109375" style="525" customWidth="1"/>
    <col min="14886" max="14886" width="3.85546875" style="525" customWidth="1"/>
    <col min="14887" max="14887" width="3.7109375" style="525" customWidth="1"/>
    <col min="14888" max="14888" width="12.7109375" style="525" customWidth="1"/>
    <col min="14889" max="14889" width="52.7109375" style="525" customWidth="1"/>
    <col min="14890" max="14893" width="0" style="525" hidden="1" customWidth="1"/>
    <col min="14894" max="14894" width="12.28515625" style="525" customWidth="1"/>
    <col min="14895" max="14895" width="6.42578125" style="525" customWidth="1"/>
    <col min="14896" max="14896" width="12.28515625" style="525" customWidth="1"/>
    <col min="14897" max="14897" width="0" style="525" hidden="1" customWidth="1"/>
    <col min="14898" max="14898" width="3.7109375" style="525" customWidth="1"/>
    <col min="14899" max="14899" width="11.140625" style="525" bestFit="1" customWidth="1"/>
    <col min="14900" max="14901" width="10.5703125" style="525"/>
    <col min="14902" max="14902" width="11.140625" style="525" customWidth="1"/>
    <col min="14903" max="15132" width="10.5703125" style="525"/>
    <col min="15133" max="15140" width="0" style="525" hidden="1" customWidth="1"/>
    <col min="15141" max="15141" width="3.7109375" style="525" customWidth="1"/>
    <col min="15142" max="15142" width="3.85546875" style="525" customWidth="1"/>
    <col min="15143" max="15143" width="3.7109375" style="525" customWidth="1"/>
    <col min="15144" max="15144" width="12.7109375" style="525" customWidth="1"/>
    <col min="15145" max="15145" width="52.7109375" style="525" customWidth="1"/>
    <col min="15146" max="15149" width="0" style="525" hidden="1" customWidth="1"/>
    <col min="15150" max="15150" width="12.28515625" style="525" customWidth="1"/>
    <col min="15151" max="15151" width="6.42578125" style="525" customWidth="1"/>
    <col min="15152" max="15152" width="12.28515625" style="525" customWidth="1"/>
    <col min="15153" max="15153" width="0" style="525" hidden="1" customWidth="1"/>
    <col min="15154" max="15154" width="3.7109375" style="525" customWidth="1"/>
    <col min="15155" max="15155" width="11.140625" style="525" bestFit="1" customWidth="1"/>
    <col min="15156" max="15157" width="10.5703125" style="525"/>
    <col min="15158" max="15158" width="11.140625" style="525" customWidth="1"/>
    <col min="15159" max="15388" width="10.5703125" style="525"/>
    <col min="15389" max="15396" width="0" style="525" hidden="1" customWidth="1"/>
    <col min="15397" max="15397" width="3.7109375" style="525" customWidth="1"/>
    <col min="15398" max="15398" width="3.85546875" style="525" customWidth="1"/>
    <col min="15399" max="15399" width="3.7109375" style="525" customWidth="1"/>
    <col min="15400" max="15400" width="12.7109375" style="525" customWidth="1"/>
    <col min="15401" max="15401" width="52.7109375" style="525" customWidth="1"/>
    <col min="15402" max="15405" width="0" style="525" hidden="1" customWidth="1"/>
    <col min="15406" max="15406" width="12.28515625" style="525" customWidth="1"/>
    <col min="15407" max="15407" width="6.42578125" style="525" customWidth="1"/>
    <col min="15408" max="15408" width="12.28515625" style="525" customWidth="1"/>
    <col min="15409" max="15409" width="0" style="525" hidden="1" customWidth="1"/>
    <col min="15410" max="15410" width="3.7109375" style="525" customWidth="1"/>
    <col min="15411" max="15411" width="11.140625" style="525" bestFit="1" customWidth="1"/>
    <col min="15412" max="15413" width="10.5703125" style="525"/>
    <col min="15414" max="15414" width="11.140625" style="525" customWidth="1"/>
    <col min="15415" max="15644" width="10.5703125" style="525"/>
    <col min="15645" max="15652" width="0" style="525" hidden="1" customWidth="1"/>
    <col min="15653" max="15653" width="3.7109375" style="525" customWidth="1"/>
    <col min="15654" max="15654" width="3.85546875" style="525" customWidth="1"/>
    <col min="15655" max="15655" width="3.7109375" style="525" customWidth="1"/>
    <col min="15656" max="15656" width="12.7109375" style="525" customWidth="1"/>
    <col min="15657" max="15657" width="52.7109375" style="525" customWidth="1"/>
    <col min="15658" max="15661" width="0" style="525" hidden="1" customWidth="1"/>
    <col min="15662" max="15662" width="12.28515625" style="525" customWidth="1"/>
    <col min="15663" max="15663" width="6.42578125" style="525" customWidth="1"/>
    <col min="15664" max="15664" width="12.28515625" style="525" customWidth="1"/>
    <col min="15665" max="15665" width="0" style="525" hidden="1" customWidth="1"/>
    <col min="15666" max="15666" width="3.7109375" style="525" customWidth="1"/>
    <col min="15667" max="15667" width="11.140625" style="525" bestFit="1" customWidth="1"/>
    <col min="15668" max="15669" width="10.5703125" style="525"/>
    <col min="15670" max="15670" width="11.140625" style="525" customWidth="1"/>
    <col min="15671" max="15900" width="10.5703125" style="525"/>
    <col min="15901" max="15908" width="0" style="525" hidden="1" customWidth="1"/>
    <col min="15909" max="15909" width="3.7109375" style="525" customWidth="1"/>
    <col min="15910" max="15910" width="3.85546875" style="525" customWidth="1"/>
    <col min="15911" max="15911" width="3.7109375" style="525" customWidth="1"/>
    <col min="15912" max="15912" width="12.7109375" style="525" customWidth="1"/>
    <col min="15913" max="15913" width="52.7109375" style="525" customWidth="1"/>
    <col min="15914" max="15917" width="0" style="525" hidden="1" customWidth="1"/>
    <col min="15918" max="15918" width="12.28515625" style="525" customWidth="1"/>
    <col min="15919" max="15919" width="6.42578125" style="525" customWidth="1"/>
    <col min="15920" max="15920" width="12.28515625" style="525" customWidth="1"/>
    <col min="15921" max="15921" width="0" style="525" hidden="1" customWidth="1"/>
    <col min="15922" max="15922" width="3.7109375" style="525" customWidth="1"/>
    <col min="15923" max="15923" width="11.140625" style="525" bestFit="1" customWidth="1"/>
    <col min="15924" max="15925" width="10.5703125" style="525"/>
    <col min="15926" max="15926" width="11.140625" style="525" customWidth="1"/>
    <col min="15927" max="16156" width="10.5703125" style="525"/>
    <col min="16157" max="16164" width="0" style="525" hidden="1" customWidth="1"/>
    <col min="16165" max="16165" width="3.7109375" style="525" customWidth="1"/>
    <col min="16166" max="16166" width="3.85546875" style="525" customWidth="1"/>
    <col min="16167" max="16167" width="3.7109375" style="525" customWidth="1"/>
    <col min="16168" max="16168" width="12.7109375" style="525" customWidth="1"/>
    <col min="16169" max="16169" width="52.7109375" style="525" customWidth="1"/>
    <col min="16170" max="16173" width="0" style="525" hidden="1" customWidth="1"/>
    <col min="16174" max="16174" width="12.28515625" style="525" customWidth="1"/>
    <col min="16175" max="16175" width="6.42578125" style="525" customWidth="1"/>
    <col min="16176" max="16176" width="12.28515625" style="525" customWidth="1"/>
    <col min="16177" max="16177" width="0" style="525" hidden="1" customWidth="1"/>
    <col min="16178" max="16178" width="3.7109375" style="525" customWidth="1"/>
    <col min="16179" max="16179" width="11.140625" style="525" bestFit="1" customWidth="1"/>
    <col min="16180" max="16181" width="10.5703125" style="525"/>
    <col min="16182" max="16182" width="11.140625" style="525" customWidth="1"/>
    <col min="16183" max="16384" width="10.5703125" style="525"/>
  </cols>
  <sheetData>
    <row r="1" spans="1:64" hidden="1">
      <c r="Q1" s="585"/>
      <c r="R1" s="585"/>
      <c r="X1" s="770"/>
      <c r="Y1" s="770"/>
      <c r="AE1" s="770"/>
      <c r="AF1" s="770"/>
      <c r="AL1" s="770"/>
      <c r="AM1" s="770"/>
      <c r="AS1" s="770"/>
      <c r="AT1" s="770"/>
      <c r="AZ1" s="770"/>
      <c r="BA1" s="770"/>
    </row>
    <row r="2" spans="1:64" hidden="1">
      <c r="U2" s="585"/>
      <c r="AB2" s="770"/>
      <c r="AI2" s="770"/>
      <c r="AP2" s="770"/>
      <c r="AW2" s="770"/>
      <c r="BD2" s="770"/>
    </row>
    <row r="3" spans="1:64" hidden="1"/>
    <row r="4" spans="1:64" ht="3" customHeight="1">
      <c r="J4" s="531"/>
      <c r="K4" s="531"/>
      <c r="L4" s="526"/>
      <c r="M4" s="526"/>
      <c r="N4" s="526"/>
      <c r="O4" s="534"/>
      <c r="P4" s="534"/>
      <c r="Q4" s="534"/>
      <c r="R4" s="534"/>
      <c r="S4" s="534"/>
      <c r="T4" s="534"/>
      <c r="U4" s="534"/>
      <c r="V4" s="1000"/>
      <c r="W4" s="1000"/>
      <c r="X4" s="1000"/>
      <c r="Y4" s="1000"/>
      <c r="Z4" s="1000"/>
      <c r="AA4" s="1000"/>
      <c r="AB4" s="1000"/>
      <c r="AC4" s="1000"/>
      <c r="AD4" s="1000"/>
      <c r="AE4" s="1000"/>
      <c r="AF4" s="1000"/>
      <c r="AG4" s="1000"/>
      <c r="AH4" s="1000"/>
      <c r="AI4" s="1000"/>
      <c r="AJ4" s="1000"/>
      <c r="AK4" s="1000"/>
      <c r="AL4" s="1000"/>
      <c r="AM4" s="1000"/>
      <c r="AN4" s="1000"/>
      <c r="AO4" s="1000"/>
      <c r="AP4" s="1000"/>
      <c r="AQ4" s="1000"/>
      <c r="AR4" s="1000"/>
      <c r="AS4" s="1000"/>
      <c r="AT4" s="1000"/>
      <c r="AU4" s="1000"/>
      <c r="AV4" s="1000"/>
      <c r="AW4" s="1000"/>
      <c r="AX4" s="1000"/>
      <c r="AY4" s="1000"/>
      <c r="AZ4" s="1000"/>
      <c r="BA4" s="1000"/>
      <c r="BB4" s="1000"/>
      <c r="BC4" s="1000"/>
      <c r="BD4" s="1000"/>
    </row>
    <row r="5" spans="1:64" ht="22.5" customHeight="1">
      <c r="J5" s="531"/>
      <c r="K5" s="531"/>
      <c r="L5" s="1234" t="s">
        <v>633</v>
      </c>
      <c r="M5" s="1234"/>
      <c r="N5" s="1234"/>
      <c r="O5" s="1234"/>
      <c r="P5" s="1234"/>
      <c r="Q5" s="1234"/>
      <c r="R5" s="1234"/>
      <c r="S5" s="1234"/>
      <c r="T5" s="1234"/>
      <c r="U5" s="666"/>
      <c r="V5" s="666"/>
      <c r="W5" s="666"/>
      <c r="X5" s="666"/>
      <c r="Y5" s="666"/>
      <c r="Z5" s="666"/>
      <c r="AA5" s="666"/>
      <c r="AB5" s="666"/>
      <c r="AC5" s="666"/>
      <c r="AD5" s="666"/>
      <c r="AE5" s="666"/>
      <c r="AF5" s="666"/>
      <c r="AG5" s="666"/>
      <c r="AH5" s="666"/>
      <c r="AI5" s="666"/>
      <c r="AJ5" s="666"/>
      <c r="AK5" s="666"/>
      <c r="AL5" s="666"/>
      <c r="AM5" s="666"/>
      <c r="AN5" s="666"/>
      <c r="AO5" s="666"/>
      <c r="AP5" s="666"/>
      <c r="AQ5" s="666"/>
      <c r="AR5" s="666"/>
      <c r="AS5" s="666"/>
      <c r="AT5" s="666"/>
      <c r="AU5" s="666"/>
      <c r="AV5" s="666"/>
      <c r="AW5" s="666"/>
      <c r="AX5" s="666"/>
      <c r="AY5" s="666"/>
      <c r="AZ5" s="666"/>
      <c r="BA5" s="666"/>
      <c r="BB5" s="666"/>
      <c r="BC5" s="666"/>
      <c r="BD5" s="666"/>
    </row>
    <row r="6" spans="1:64" ht="3" customHeight="1">
      <c r="J6" s="531"/>
      <c r="K6" s="531"/>
      <c r="L6" s="526"/>
      <c r="M6" s="526"/>
      <c r="N6" s="526"/>
      <c r="O6" s="530"/>
      <c r="P6" s="530"/>
      <c r="Q6" s="530"/>
      <c r="R6" s="530"/>
      <c r="S6" s="530"/>
      <c r="T6" s="530"/>
      <c r="U6" s="530"/>
      <c r="V6" s="757"/>
      <c r="W6" s="757"/>
      <c r="X6" s="757"/>
      <c r="Y6" s="757"/>
      <c r="Z6" s="757"/>
      <c r="AA6" s="757"/>
      <c r="AB6" s="757"/>
      <c r="AC6" s="757"/>
      <c r="AD6" s="757"/>
      <c r="AE6" s="757"/>
      <c r="AF6" s="757"/>
      <c r="AG6" s="757"/>
      <c r="AH6" s="757"/>
      <c r="AI6" s="757"/>
      <c r="AJ6" s="757"/>
      <c r="AK6" s="757"/>
      <c r="AL6" s="757"/>
      <c r="AM6" s="757"/>
      <c r="AN6" s="757"/>
      <c r="AO6" s="757"/>
      <c r="AP6" s="757"/>
      <c r="AQ6" s="757"/>
      <c r="AR6" s="757"/>
      <c r="AS6" s="757"/>
      <c r="AT6" s="757"/>
      <c r="AU6" s="757"/>
      <c r="AV6" s="757"/>
      <c r="AW6" s="757"/>
      <c r="AX6" s="757"/>
      <c r="AY6" s="757"/>
      <c r="AZ6" s="757"/>
      <c r="BA6" s="757"/>
      <c r="BB6" s="757"/>
      <c r="BC6" s="757"/>
      <c r="BD6" s="757"/>
      <c r="BE6" s="534"/>
    </row>
    <row r="7" spans="1:64" s="572" customFormat="1" ht="22.5">
      <c r="A7" s="592"/>
      <c r="B7" s="592"/>
      <c r="C7" s="592"/>
      <c r="D7" s="592"/>
      <c r="E7" s="592"/>
      <c r="F7" s="592"/>
      <c r="G7" s="592"/>
      <c r="H7" s="592"/>
      <c r="L7" s="501"/>
      <c r="M7" s="619" t="s">
        <v>503</v>
      </c>
      <c r="N7" s="668"/>
      <c r="O7" s="1211" t="str">
        <f>IF(NameOrPr_ch="",IF(NameOrPr="","",NameOrPr),NameOrPr_ch)</f>
        <v>Комитет по тарифам Санкт-Петербурга</v>
      </c>
      <c r="P7" s="1211"/>
      <c r="Q7" s="1211"/>
      <c r="R7" s="1211"/>
      <c r="S7" s="1211"/>
      <c r="T7" s="1211"/>
      <c r="U7" s="584"/>
      <c r="V7"/>
      <c r="W7"/>
      <c r="X7"/>
      <c r="Y7"/>
      <c r="Z7"/>
      <c r="AA7"/>
      <c r="AB7"/>
      <c r="AC7"/>
      <c r="AD7"/>
      <c r="AE7"/>
      <c r="AF7"/>
      <c r="AG7"/>
      <c r="AH7"/>
      <c r="AI7"/>
      <c r="AJ7"/>
      <c r="AK7"/>
      <c r="AL7"/>
      <c r="AM7"/>
      <c r="AN7"/>
      <c r="AO7"/>
      <c r="AP7"/>
      <c r="AQ7"/>
      <c r="AR7"/>
      <c r="AS7"/>
      <c r="AT7"/>
      <c r="AU7"/>
      <c r="AV7"/>
      <c r="AW7"/>
      <c r="AX7"/>
      <c r="AY7"/>
      <c r="AZ7"/>
      <c r="BA7"/>
      <c r="BB7"/>
      <c r="BC7"/>
      <c r="BD7"/>
      <c r="BE7" s="584"/>
      <c r="BF7" s="521"/>
      <c r="BG7" s="592"/>
      <c r="BH7" s="592"/>
      <c r="BI7" s="592"/>
      <c r="BJ7" s="592"/>
      <c r="BK7" s="592"/>
      <c r="BL7" s="592"/>
    </row>
    <row r="8" spans="1:64" s="572" customFormat="1" ht="18.75">
      <c r="A8" s="592"/>
      <c r="B8" s="592"/>
      <c r="C8" s="592"/>
      <c r="D8" s="592"/>
      <c r="E8" s="592"/>
      <c r="F8" s="592"/>
      <c r="G8" s="592"/>
      <c r="H8" s="592"/>
      <c r="L8" s="501"/>
      <c r="M8" s="619" t="s">
        <v>598</v>
      </c>
      <c r="N8" s="668"/>
      <c r="O8" s="1211" t="str">
        <f>IF(datePr_ch="",IF(datePr="","",datePr),datePr_ch)</f>
        <v>15.12.2021</v>
      </c>
      <c r="P8" s="1211"/>
      <c r="Q8" s="1211"/>
      <c r="R8" s="1211"/>
      <c r="S8" s="1211"/>
      <c r="T8" s="1211"/>
      <c r="U8" s="584"/>
      <c r="V8"/>
      <c r="W8"/>
      <c r="X8"/>
      <c r="Y8"/>
      <c r="Z8"/>
      <c r="AA8"/>
      <c r="AB8"/>
      <c r="AC8"/>
      <c r="AD8"/>
      <c r="AE8"/>
      <c r="AF8"/>
      <c r="AG8"/>
      <c r="AH8"/>
      <c r="AI8"/>
      <c r="AJ8"/>
      <c r="AK8"/>
      <c r="AL8"/>
      <c r="AM8"/>
      <c r="AN8"/>
      <c r="AO8"/>
      <c r="AP8"/>
      <c r="AQ8"/>
      <c r="AR8"/>
      <c r="AS8"/>
      <c r="AT8"/>
      <c r="AU8"/>
      <c r="AV8"/>
      <c r="AW8"/>
      <c r="AX8"/>
      <c r="AY8"/>
      <c r="AZ8"/>
      <c r="BA8"/>
      <c r="BB8"/>
      <c r="BC8"/>
      <c r="BD8"/>
      <c r="BE8" s="584"/>
      <c r="BF8" s="521"/>
      <c r="BG8" s="592"/>
      <c r="BH8" s="592"/>
      <c r="BI8" s="592"/>
      <c r="BJ8" s="592"/>
      <c r="BK8" s="592"/>
      <c r="BL8" s="592"/>
    </row>
    <row r="9" spans="1:64" s="572" customFormat="1" ht="18.75">
      <c r="A9" s="592"/>
      <c r="B9" s="592"/>
      <c r="C9" s="592"/>
      <c r="D9" s="592"/>
      <c r="E9" s="592"/>
      <c r="F9" s="592"/>
      <c r="G9" s="592"/>
      <c r="H9" s="592"/>
      <c r="L9" s="554"/>
      <c r="M9" s="619" t="s">
        <v>597</v>
      </c>
      <c r="N9" s="668"/>
      <c r="O9" s="1211" t="str">
        <f>IF(numberPr_ch="",IF(numberPr="","",numberPr),numberPr_ch)</f>
        <v>208-р</v>
      </c>
      <c r="P9" s="1211"/>
      <c r="Q9" s="1211"/>
      <c r="R9" s="1211"/>
      <c r="S9" s="1211"/>
      <c r="T9" s="1211"/>
      <c r="U9" s="584"/>
      <c r="V9"/>
      <c r="W9"/>
      <c r="X9"/>
      <c r="Y9"/>
      <c r="Z9"/>
      <c r="AA9"/>
      <c r="AB9"/>
      <c r="AC9"/>
      <c r="AD9"/>
      <c r="AE9"/>
      <c r="AF9"/>
      <c r="AG9"/>
      <c r="AH9"/>
      <c r="AI9"/>
      <c r="AJ9"/>
      <c r="AK9"/>
      <c r="AL9"/>
      <c r="AM9"/>
      <c r="AN9"/>
      <c r="AO9"/>
      <c r="AP9"/>
      <c r="AQ9"/>
      <c r="AR9"/>
      <c r="AS9"/>
      <c r="AT9"/>
      <c r="AU9"/>
      <c r="AV9"/>
      <c r="AW9"/>
      <c r="AX9"/>
      <c r="AY9"/>
      <c r="AZ9"/>
      <c r="BA9"/>
      <c r="BB9"/>
      <c r="BC9"/>
      <c r="BD9"/>
      <c r="BE9" s="584"/>
      <c r="BF9" s="521"/>
      <c r="BG9" s="592"/>
      <c r="BH9" s="592"/>
      <c r="BI9" s="592"/>
      <c r="BJ9" s="592"/>
      <c r="BK9" s="592"/>
      <c r="BL9" s="592"/>
    </row>
    <row r="10" spans="1:64" s="572" customFormat="1" ht="18.75">
      <c r="A10" s="592"/>
      <c r="B10" s="592"/>
      <c r="C10" s="592"/>
      <c r="D10" s="592"/>
      <c r="E10" s="592"/>
      <c r="F10" s="592"/>
      <c r="G10" s="592"/>
      <c r="H10" s="592"/>
      <c r="L10" s="554"/>
      <c r="M10" s="619" t="s">
        <v>502</v>
      </c>
      <c r="N10" s="668"/>
      <c r="O10" s="1211" t="str">
        <f>IF(IstPub_ch="",IF(IstPub="","",IstPub),IstPub_ch)</f>
        <v>официальный сайт Комитета по тарифам Санкт-Петербурга: http://tarifspb.ru/</v>
      </c>
      <c r="P10" s="1211"/>
      <c r="Q10" s="1211"/>
      <c r="R10" s="1211"/>
      <c r="S10" s="1211"/>
      <c r="T10" s="1211"/>
      <c r="U10" s="584"/>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s="584"/>
      <c r="BF10" s="521"/>
      <c r="BG10" s="592"/>
      <c r="BH10" s="592"/>
      <c r="BI10" s="592"/>
      <c r="BJ10" s="592"/>
      <c r="BK10" s="592"/>
      <c r="BL10" s="592"/>
    </row>
    <row r="11" spans="1:64" s="572" customFormat="1" ht="11.25" hidden="1">
      <c r="A11" s="592"/>
      <c r="B11" s="592"/>
      <c r="C11" s="592"/>
      <c r="D11" s="592"/>
      <c r="E11" s="592"/>
      <c r="F11" s="592"/>
      <c r="G11" s="592"/>
      <c r="H11" s="592"/>
      <c r="L11" s="1235"/>
      <c r="M11" s="1235"/>
      <c r="N11" s="568"/>
      <c r="O11" s="584"/>
      <c r="P11" s="584"/>
      <c r="Q11" s="584"/>
      <c r="R11" s="584"/>
      <c r="S11" s="584"/>
      <c r="T11" s="584"/>
      <c r="U11" s="590" t="s">
        <v>373</v>
      </c>
      <c r="V11" s="769"/>
      <c r="W11" s="769"/>
      <c r="X11" s="769"/>
      <c r="Y11" s="769"/>
      <c r="Z11" s="769"/>
      <c r="AA11" s="769"/>
      <c r="AB11" s="1013" t="s">
        <v>373</v>
      </c>
      <c r="AC11" s="769"/>
      <c r="AD11" s="769"/>
      <c r="AE11" s="769"/>
      <c r="AF11" s="769"/>
      <c r="AG11" s="769"/>
      <c r="AH11" s="769"/>
      <c r="AI11" s="1013" t="s">
        <v>373</v>
      </c>
      <c r="AJ11" s="769"/>
      <c r="AK11" s="769"/>
      <c r="AL11" s="769"/>
      <c r="AM11" s="769"/>
      <c r="AN11" s="769"/>
      <c r="AO11" s="769"/>
      <c r="AP11" s="1013" t="s">
        <v>373</v>
      </c>
      <c r="AQ11" s="769"/>
      <c r="AR11" s="769"/>
      <c r="AS11" s="769"/>
      <c r="AT11" s="769"/>
      <c r="AU11" s="769"/>
      <c r="AV11" s="769"/>
      <c r="AW11" s="1013" t="s">
        <v>373</v>
      </c>
      <c r="AX11" s="769"/>
      <c r="AY11" s="769"/>
      <c r="AZ11" s="769"/>
      <c r="BA11" s="769"/>
      <c r="BB11" s="769"/>
      <c r="BC11" s="769"/>
      <c r="BD11" s="1013" t="s">
        <v>373</v>
      </c>
      <c r="BG11" s="592"/>
      <c r="BH11" s="592"/>
      <c r="BI11" s="592"/>
      <c r="BJ11" s="592"/>
      <c r="BK11" s="592"/>
      <c r="BL11" s="592"/>
    </row>
    <row r="12" spans="1:64">
      <c r="J12" s="531"/>
      <c r="K12" s="531"/>
      <c r="L12" s="526"/>
      <c r="M12" s="526"/>
      <c r="N12" s="504"/>
      <c r="O12" s="1212"/>
      <c r="P12" s="1212"/>
      <c r="Q12" s="1212"/>
      <c r="R12" s="1212"/>
      <c r="S12" s="1212"/>
      <c r="T12" s="1212"/>
      <c r="U12" s="1212"/>
      <c r="V12" s="1212" t="s">
        <v>1636</v>
      </c>
      <c r="W12" s="1212"/>
      <c r="X12" s="1212"/>
      <c r="Y12" s="1212"/>
      <c r="Z12" s="1212"/>
      <c r="AA12" s="1212"/>
      <c r="AB12" s="1212"/>
      <c r="AC12" s="1212" t="s">
        <v>1636</v>
      </c>
      <c r="AD12" s="1212"/>
      <c r="AE12" s="1212"/>
      <c r="AF12" s="1212"/>
      <c r="AG12" s="1212"/>
      <c r="AH12" s="1212"/>
      <c r="AI12" s="1212"/>
      <c r="AJ12" s="1212" t="s">
        <v>1636</v>
      </c>
      <c r="AK12" s="1212"/>
      <c r="AL12" s="1212"/>
      <c r="AM12" s="1212"/>
      <c r="AN12" s="1212"/>
      <c r="AO12" s="1212"/>
      <c r="AP12" s="1212"/>
      <c r="AQ12" s="1212" t="s">
        <v>1636</v>
      </c>
      <c r="AR12" s="1212"/>
      <c r="AS12" s="1212"/>
      <c r="AT12" s="1212"/>
      <c r="AU12" s="1212"/>
      <c r="AV12" s="1212"/>
      <c r="AW12" s="1212"/>
      <c r="AX12" s="1212" t="s">
        <v>1636</v>
      </c>
      <c r="AY12" s="1212"/>
      <c r="AZ12" s="1212"/>
      <c r="BA12" s="1212"/>
      <c r="BB12" s="1212"/>
      <c r="BC12" s="1212"/>
      <c r="BD12" s="1212"/>
    </row>
    <row r="13" spans="1:64">
      <c r="J13" s="531"/>
      <c r="K13" s="531"/>
      <c r="L13" s="1163" t="s">
        <v>454</v>
      </c>
      <c r="M13" s="1163"/>
      <c r="N13" s="1163"/>
      <c r="O13" s="1163"/>
      <c r="P13" s="1163"/>
      <c r="Q13" s="1163"/>
      <c r="R13" s="1163"/>
      <c r="S13" s="1163"/>
      <c r="T13" s="1163"/>
      <c r="U13" s="1163"/>
      <c r="V13" s="1163"/>
      <c r="W13" s="1163"/>
      <c r="X13" s="1163"/>
      <c r="Y13" s="1163"/>
      <c r="Z13" s="1163"/>
      <c r="AA13" s="1163"/>
      <c r="AB13" s="1163"/>
      <c r="AC13" s="1163"/>
      <c r="AD13" s="1163"/>
      <c r="AE13" s="1163"/>
      <c r="AF13" s="1163"/>
      <c r="AG13" s="1163"/>
      <c r="AH13" s="1163"/>
      <c r="AI13" s="1163"/>
      <c r="AJ13" s="1163"/>
      <c r="AK13" s="1163"/>
      <c r="AL13" s="1163"/>
      <c r="AM13" s="1163"/>
      <c r="AN13" s="1163"/>
      <c r="AO13" s="1163"/>
      <c r="AP13" s="1163"/>
      <c r="AQ13" s="1163"/>
      <c r="AR13" s="1163"/>
      <c r="AS13" s="1163"/>
      <c r="AT13" s="1163"/>
      <c r="AU13" s="1163"/>
      <c r="AV13" s="1163"/>
      <c r="AW13" s="1163"/>
      <c r="AX13" s="1163"/>
      <c r="AY13" s="1163"/>
      <c r="AZ13" s="1163"/>
      <c r="BA13" s="1163"/>
      <c r="BB13" s="1163"/>
      <c r="BC13" s="1163"/>
      <c r="BD13" s="1163"/>
      <c r="BE13" s="1163"/>
      <c r="BF13" s="1163" t="s">
        <v>455</v>
      </c>
    </row>
    <row r="14" spans="1:64" ht="14.25" customHeight="1">
      <c r="J14" s="531"/>
      <c r="K14" s="531"/>
      <c r="L14" s="1218" t="s">
        <v>92</v>
      </c>
      <c r="M14" s="1218" t="s">
        <v>641</v>
      </c>
      <c r="N14" s="663"/>
      <c r="O14" s="1219" t="s">
        <v>643</v>
      </c>
      <c r="P14" s="1220"/>
      <c r="Q14" s="1220"/>
      <c r="R14" s="1220"/>
      <c r="S14" s="1220"/>
      <c r="T14" s="1221"/>
      <c r="U14" s="1229" t="s">
        <v>341</v>
      </c>
      <c r="V14" s="1219" t="s">
        <v>643</v>
      </c>
      <c r="W14" s="1220"/>
      <c r="X14" s="1220"/>
      <c r="Y14" s="1220"/>
      <c r="Z14" s="1220"/>
      <c r="AA14" s="1221"/>
      <c r="AB14" s="1229" t="s">
        <v>341</v>
      </c>
      <c r="AC14" s="1219" t="s">
        <v>643</v>
      </c>
      <c r="AD14" s="1220"/>
      <c r="AE14" s="1220"/>
      <c r="AF14" s="1220"/>
      <c r="AG14" s="1220"/>
      <c r="AH14" s="1221"/>
      <c r="AI14" s="1229" t="s">
        <v>341</v>
      </c>
      <c r="AJ14" s="1219" t="s">
        <v>643</v>
      </c>
      <c r="AK14" s="1220"/>
      <c r="AL14" s="1220"/>
      <c r="AM14" s="1220"/>
      <c r="AN14" s="1220"/>
      <c r="AO14" s="1221"/>
      <c r="AP14" s="1229" t="s">
        <v>341</v>
      </c>
      <c r="AQ14" s="1219" t="s">
        <v>643</v>
      </c>
      <c r="AR14" s="1220"/>
      <c r="AS14" s="1220"/>
      <c r="AT14" s="1220"/>
      <c r="AU14" s="1220"/>
      <c r="AV14" s="1221"/>
      <c r="AW14" s="1229" t="s">
        <v>341</v>
      </c>
      <c r="AX14" s="1219" t="s">
        <v>643</v>
      </c>
      <c r="AY14" s="1220"/>
      <c r="AZ14" s="1220"/>
      <c r="BA14" s="1220"/>
      <c r="BB14" s="1220"/>
      <c r="BC14" s="1221"/>
      <c r="BD14" s="1229" t="s">
        <v>341</v>
      </c>
      <c r="BE14" s="1215" t="s">
        <v>275</v>
      </c>
      <c r="BF14" s="1163"/>
    </row>
    <row r="15" spans="1:64" ht="14.25" customHeight="1">
      <c r="J15" s="531"/>
      <c r="K15" s="531"/>
      <c r="L15" s="1218"/>
      <c r="M15" s="1218"/>
      <c r="N15" s="664"/>
      <c r="O15" s="1224" t="s">
        <v>607</v>
      </c>
      <c r="P15" s="1222" t="s">
        <v>271</v>
      </c>
      <c r="Q15" s="1223"/>
      <c r="R15" s="1226" t="s">
        <v>656</v>
      </c>
      <c r="S15" s="1227"/>
      <c r="T15" s="1228"/>
      <c r="U15" s="1230"/>
      <c r="V15" s="1224" t="s">
        <v>607</v>
      </c>
      <c r="W15" s="1222" t="s">
        <v>271</v>
      </c>
      <c r="X15" s="1223"/>
      <c r="Y15" s="1226" t="s">
        <v>656</v>
      </c>
      <c r="Z15" s="1227"/>
      <c r="AA15" s="1228"/>
      <c r="AB15" s="1230"/>
      <c r="AC15" s="1224" t="s">
        <v>607</v>
      </c>
      <c r="AD15" s="1222" t="s">
        <v>271</v>
      </c>
      <c r="AE15" s="1223"/>
      <c r="AF15" s="1226" t="s">
        <v>656</v>
      </c>
      <c r="AG15" s="1227"/>
      <c r="AH15" s="1228"/>
      <c r="AI15" s="1230"/>
      <c r="AJ15" s="1224" t="s">
        <v>607</v>
      </c>
      <c r="AK15" s="1222" t="s">
        <v>271</v>
      </c>
      <c r="AL15" s="1223"/>
      <c r="AM15" s="1226" t="s">
        <v>656</v>
      </c>
      <c r="AN15" s="1227"/>
      <c r="AO15" s="1228"/>
      <c r="AP15" s="1230"/>
      <c r="AQ15" s="1224" t="s">
        <v>607</v>
      </c>
      <c r="AR15" s="1222" t="s">
        <v>271</v>
      </c>
      <c r="AS15" s="1223"/>
      <c r="AT15" s="1226" t="s">
        <v>656</v>
      </c>
      <c r="AU15" s="1227"/>
      <c r="AV15" s="1228"/>
      <c r="AW15" s="1230"/>
      <c r="AX15" s="1224" t="s">
        <v>607</v>
      </c>
      <c r="AY15" s="1222" t="s">
        <v>271</v>
      </c>
      <c r="AZ15" s="1223"/>
      <c r="BA15" s="1226" t="s">
        <v>656</v>
      </c>
      <c r="BB15" s="1227"/>
      <c r="BC15" s="1228"/>
      <c r="BD15" s="1230"/>
      <c r="BE15" s="1216"/>
      <c r="BF15" s="1163"/>
    </row>
    <row r="16" spans="1:64" ht="33.75" customHeight="1">
      <c r="J16" s="531"/>
      <c r="K16" s="531"/>
      <c r="L16" s="1218"/>
      <c r="M16" s="1218"/>
      <c r="N16" s="665"/>
      <c r="O16" s="1225"/>
      <c r="P16" s="537" t="s">
        <v>608</v>
      </c>
      <c r="Q16" s="537" t="s">
        <v>6</v>
      </c>
      <c r="R16" s="538" t="s">
        <v>274</v>
      </c>
      <c r="S16" s="1213" t="s">
        <v>273</v>
      </c>
      <c r="T16" s="1214"/>
      <c r="U16" s="1231"/>
      <c r="V16" s="1225"/>
      <c r="W16" s="758" t="s">
        <v>608</v>
      </c>
      <c r="X16" s="758" t="s">
        <v>6</v>
      </c>
      <c r="Y16" s="1110" t="s">
        <v>274</v>
      </c>
      <c r="Z16" s="1213" t="s">
        <v>273</v>
      </c>
      <c r="AA16" s="1214"/>
      <c r="AB16" s="1231"/>
      <c r="AC16" s="1225"/>
      <c r="AD16" s="758" t="s">
        <v>608</v>
      </c>
      <c r="AE16" s="758" t="s">
        <v>6</v>
      </c>
      <c r="AF16" s="1110" t="s">
        <v>274</v>
      </c>
      <c r="AG16" s="1213" t="s">
        <v>273</v>
      </c>
      <c r="AH16" s="1214"/>
      <c r="AI16" s="1231"/>
      <c r="AJ16" s="1225"/>
      <c r="AK16" s="758" t="s">
        <v>608</v>
      </c>
      <c r="AL16" s="758" t="s">
        <v>6</v>
      </c>
      <c r="AM16" s="1110" t="s">
        <v>274</v>
      </c>
      <c r="AN16" s="1213" t="s">
        <v>273</v>
      </c>
      <c r="AO16" s="1214"/>
      <c r="AP16" s="1231"/>
      <c r="AQ16" s="1225"/>
      <c r="AR16" s="758" t="s">
        <v>608</v>
      </c>
      <c r="AS16" s="758" t="s">
        <v>6</v>
      </c>
      <c r="AT16" s="1110" t="s">
        <v>274</v>
      </c>
      <c r="AU16" s="1213" t="s">
        <v>273</v>
      </c>
      <c r="AV16" s="1214"/>
      <c r="AW16" s="1231"/>
      <c r="AX16" s="1225"/>
      <c r="AY16" s="758" t="s">
        <v>608</v>
      </c>
      <c r="AZ16" s="758" t="s">
        <v>6</v>
      </c>
      <c r="BA16" s="1110" t="s">
        <v>274</v>
      </c>
      <c r="BB16" s="1213" t="s">
        <v>273</v>
      </c>
      <c r="BC16" s="1214"/>
      <c r="BD16" s="1231"/>
      <c r="BE16" s="1217"/>
      <c r="BF16" s="1163"/>
    </row>
    <row r="17" spans="1:64">
      <c r="J17" s="531"/>
      <c r="K17" s="571">
        <v>1</v>
      </c>
      <c r="L17" s="649" t="s">
        <v>93</v>
      </c>
      <c r="M17" s="649" t="s">
        <v>49</v>
      </c>
      <c r="N17" s="651" t="str">
        <f ca="1">OFFSET(N17,0,-1)</f>
        <v>2</v>
      </c>
      <c r="O17" s="650">
        <f ca="1">OFFSET(O17,0,-1)+1</f>
        <v>3</v>
      </c>
      <c r="P17" s="650">
        <f ca="1">OFFSET(P17,0,-1)+1</f>
        <v>4</v>
      </c>
      <c r="Q17" s="650">
        <f ca="1">OFFSET(Q17,0,-1)+1</f>
        <v>5</v>
      </c>
      <c r="R17" s="650">
        <f ca="1">OFFSET(R17,0,-1)+1</f>
        <v>6</v>
      </c>
      <c r="S17" s="1236">
        <f ca="1">OFFSET(S17,0,-1)+1</f>
        <v>7</v>
      </c>
      <c r="T17" s="1236"/>
      <c r="U17" s="650">
        <f ca="1">OFFSET(U17,0,-2)+1</f>
        <v>8</v>
      </c>
      <c r="V17" s="1108">
        <f ca="1">OFFSET(V17,0,-1)+1</f>
        <v>9</v>
      </c>
      <c r="W17" s="1108">
        <f ca="1">OFFSET(W17,0,-1)+1</f>
        <v>10</v>
      </c>
      <c r="X17" s="1108">
        <f ca="1">OFFSET(X17,0,-1)+1</f>
        <v>11</v>
      </c>
      <c r="Y17" s="1108">
        <f ca="1">OFFSET(Y17,0,-1)+1</f>
        <v>12</v>
      </c>
      <c r="Z17" s="1236">
        <f ca="1">OFFSET(Z17,0,-1)+1</f>
        <v>13</v>
      </c>
      <c r="AA17" s="1236"/>
      <c r="AB17" s="1108">
        <f ca="1">OFFSET(AB17,0,-2)+1</f>
        <v>14</v>
      </c>
      <c r="AC17" s="1108">
        <f ca="1">OFFSET(AC17,0,-1)+1</f>
        <v>15</v>
      </c>
      <c r="AD17" s="1108">
        <f ca="1">OFFSET(AD17,0,-1)+1</f>
        <v>16</v>
      </c>
      <c r="AE17" s="1108">
        <f ca="1">OFFSET(AE17,0,-1)+1</f>
        <v>17</v>
      </c>
      <c r="AF17" s="1108">
        <f ca="1">OFFSET(AF17,0,-1)+1</f>
        <v>18</v>
      </c>
      <c r="AG17" s="1236">
        <f ca="1">OFFSET(AG17,0,-1)+1</f>
        <v>19</v>
      </c>
      <c r="AH17" s="1236"/>
      <c r="AI17" s="1108">
        <f ca="1">OFFSET(AI17,0,-2)+1</f>
        <v>20</v>
      </c>
      <c r="AJ17" s="1108">
        <f ca="1">OFFSET(AJ17,0,-1)+1</f>
        <v>21</v>
      </c>
      <c r="AK17" s="1108">
        <f ca="1">OFFSET(AK17,0,-1)+1</f>
        <v>22</v>
      </c>
      <c r="AL17" s="1108">
        <f ca="1">OFFSET(AL17,0,-1)+1</f>
        <v>23</v>
      </c>
      <c r="AM17" s="1108">
        <f ca="1">OFFSET(AM17,0,-1)+1</f>
        <v>24</v>
      </c>
      <c r="AN17" s="1236">
        <f ca="1">OFFSET(AN17,0,-1)+1</f>
        <v>25</v>
      </c>
      <c r="AO17" s="1236"/>
      <c r="AP17" s="1108">
        <f ca="1">OFFSET(AP17,0,-2)+1</f>
        <v>26</v>
      </c>
      <c r="AQ17" s="1108">
        <f ca="1">OFFSET(AQ17,0,-1)+1</f>
        <v>27</v>
      </c>
      <c r="AR17" s="1108">
        <f ca="1">OFFSET(AR17,0,-1)+1</f>
        <v>28</v>
      </c>
      <c r="AS17" s="1108">
        <f ca="1">OFFSET(AS17,0,-1)+1</f>
        <v>29</v>
      </c>
      <c r="AT17" s="1108">
        <f ca="1">OFFSET(AT17,0,-1)+1</f>
        <v>30</v>
      </c>
      <c r="AU17" s="1236">
        <f ca="1">OFFSET(AU17,0,-1)+1</f>
        <v>31</v>
      </c>
      <c r="AV17" s="1236"/>
      <c r="AW17" s="1108">
        <f ca="1">OFFSET(AW17,0,-2)+1</f>
        <v>32</v>
      </c>
      <c r="AX17" s="1108">
        <f ca="1">OFFSET(AX17,0,-1)+1</f>
        <v>33</v>
      </c>
      <c r="AY17" s="1108">
        <f ca="1">OFFSET(AY17,0,-1)+1</f>
        <v>34</v>
      </c>
      <c r="AZ17" s="1108">
        <f ca="1">OFFSET(AZ17,0,-1)+1</f>
        <v>35</v>
      </c>
      <c r="BA17" s="1108">
        <f ca="1">OFFSET(BA17,0,-1)+1</f>
        <v>36</v>
      </c>
      <c r="BB17" s="1236">
        <f ca="1">OFFSET(BB17,0,-1)+1</f>
        <v>37</v>
      </c>
      <c r="BC17" s="1236"/>
      <c r="BD17" s="1108">
        <f ca="1">OFFSET(BD17,0,-2)+1</f>
        <v>38</v>
      </c>
      <c r="BE17" s="651">
        <f ca="1">OFFSET(BE17,0,-1)</f>
        <v>38</v>
      </c>
      <c r="BF17" s="650">
        <f ca="1">OFFSET(BF17,0,-1)+1</f>
        <v>39</v>
      </c>
    </row>
    <row r="18" spans="1:64" ht="22.5">
      <c r="A18" s="1237">
        <v>1</v>
      </c>
      <c r="B18" s="867"/>
      <c r="C18" s="867"/>
      <c r="D18" s="867"/>
      <c r="E18" s="868"/>
      <c r="F18" s="869"/>
      <c r="G18" s="869"/>
      <c r="H18" s="869"/>
      <c r="I18" s="870"/>
      <c r="J18" s="865"/>
      <c r="K18" s="872"/>
      <c r="L18" s="595">
        <f>mergeValue(A18)</f>
        <v>1</v>
      </c>
      <c r="M18" s="643" t="s">
        <v>20</v>
      </c>
      <c r="N18" s="648"/>
      <c r="O18" s="1238" t="str">
        <f>IF('Перечень тарифов'!J26="","","" &amp; 'Перечень тарифов'!J26 &amp; "")</f>
        <v>Тарифы на тепловую энергию (мощность), поставляемую ООО "ЕвроСибЭнерго-Кубань" теплоснабжающим, теплосетевым организациям, приобретающим тепловую энергию с целью компенсации потерь тепловой энергии</v>
      </c>
      <c r="P18" s="1238"/>
      <c r="Q18" s="1238"/>
      <c r="R18" s="1238"/>
      <c r="S18" s="1238"/>
      <c r="T18" s="1238"/>
      <c r="U18" s="1238"/>
      <c r="V18" s="1238"/>
      <c r="W18" s="1238"/>
      <c r="X18" s="1238"/>
      <c r="Y18" s="1238"/>
      <c r="Z18" s="1238"/>
      <c r="AA18" s="1238"/>
      <c r="AB18" s="1238"/>
      <c r="AC18" s="1238"/>
      <c r="AD18" s="1238"/>
      <c r="AE18" s="1238"/>
      <c r="AF18" s="1238"/>
      <c r="AG18" s="1238"/>
      <c r="AH18" s="1238"/>
      <c r="AI18" s="1238"/>
      <c r="AJ18" s="1238"/>
      <c r="AK18" s="1238"/>
      <c r="AL18" s="1238"/>
      <c r="AM18" s="1238"/>
      <c r="AN18" s="1238"/>
      <c r="AO18" s="1238"/>
      <c r="AP18" s="1238"/>
      <c r="AQ18" s="1238"/>
      <c r="AR18" s="1238"/>
      <c r="AS18" s="1238"/>
      <c r="AT18" s="1238"/>
      <c r="AU18" s="1238"/>
      <c r="AV18" s="1238"/>
      <c r="AW18" s="1238"/>
      <c r="AX18" s="1238"/>
      <c r="AY18" s="1238"/>
      <c r="AZ18" s="1238"/>
      <c r="BA18" s="1238"/>
      <c r="BB18" s="1238"/>
      <c r="BC18" s="1238"/>
      <c r="BD18" s="1238"/>
      <c r="BE18" s="1238"/>
      <c r="BF18" s="632" t="s">
        <v>477</v>
      </c>
      <c r="BH18" s="591"/>
      <c r="BI18" s="591" t="str">
        <f t="shared" ref="BI18:BI28" si="0">IF(M18="","",M18 )</f>
        <v>Наименование тарифа</v>
      </c>
      <c r="BJ18" s="591"/>
      <c r="BK18" s="591"/>
      <c r="BL18" s="591"/>
    </row>
    <row r="19" spans="1:64" hidden="1">
      <c r="A19" s="1237"/>
      <c r="B19" s="1237">
        <v>1</v>
      </c>
      <c r="C19" s="867"/>
      <c r="D19" s="867"/>
      <c r="E19" s="869"/>
      <c r="F19" s="869"/>
      <c r="G19" s="869"/>
      <c r="H19" s="869"/>
      <c r="I19" s="864"/>
      <c r="J19" s="863"/>
      <c r="K19" s="866"/>
      <c r="L19" s="595" t="str">
        <f>mergeValue(A19) &amp;"."&amp; mergeValue(B19)</f>
        <v>1.1</v>
      </c>
      <c r="M19" s="548"/>
      <c r="N19" s="648"/>
      <c r="O19" s="1238"/>
      <c r="P19" s="1238"/>
      <c r="Q19" s="1238"/>
      <c r="R19" s="1238"/>
      <c r="S19" s="1238"/>
      <c r="T19" s="1238"/>
      <c r="U19" s="1238"/>
      <c r="V19" s="1238"/>
      <c r="W19" s="1238"/>
      <c r="X19" s="1238"/>
      <c r="Y19" s="1238"/>
      <c r="Z19" s="1238"/>
      <c r="AA19" s="1238"/>
      <c r="AB19" s="1238"/>
      <c r="AC19" s="1238"/>
      <c r="AD19" s="1238"/>
      <c r="AE19" s="1238"/>
      <c r="AF19" s="1238"/>
      <c r="AG19" s="1238"/>
      <c r="AH19" s="1238"/>
      <c r="AI19" s="1238"/>
      <c r="AJ19" s="1238"/>
      <c r="AK19" s="1238"/>
      <c r="AL19" s="1238"/>
      <c r="AM19" s="1238"/>
      <c r="AN19" s="1238"/>
      <c r="AO19" s="1238"/>
      <c r="AP19" s="1238"/>
      <c r="AQ19" s="1238"/>
      <c r="AR19" s="1238"/>
      <c r="AS19" s="1238"/>
      <c r="AT19" s="1238"/>
      <c r="AU19" s="1238"/>
      <c r="AV19" s="1238"/>
      <c r="AW19" s="1238"/>
      <c r="AX19" s="1238"/>
      <c r="AY19" s="1238"/>
      <c r="AZ19" s="1238"/>
      <c r="BA19" s="1238"/>
      <c r="BB19" s="1238"/>
      <c r="BC19" s="1238"/>
      <c r="BD19" s="1238"/>
      <c r="BE19" s="1238"/>
      <c r="BF19" s="632"/>
      <c r="BH19" s="591"/>
      <c r="BI19" s="591" t="str">
        <f t="shared" si="0"/>
        <v/>
      </c>
      <c r="BJ19" s="591"/>
      <c r="BK19" s="591"/>
      <c r="BL19" s="591"/>
    </row>
    <row r="20" spans="1:64" hidden="1">
      <c r="A20" s="1237"/>
      <c r="B20" s="1237"/>
      <c r="C20" s="1237">
        <v>1</v>
      </c>
      <c r="D20" s="867"/>
      <c r="E20" s="869"/>
      <c r="F20" s="869"/>
      <c r="G20" s="869"/>
      <c r="H20" s="869"/>
      <c r="I20" s="871"/>
      <c r="J20" s="863"/>
      <c r="K20" s="866"/>
      <c r="L20" s="595" t="str">
        <f>mergeValue(A20) &amp;"."&amp; mergeValue(B20)&amp;"."&amp; mergeValue(C20)</f>
        <v>1.1.1</v>
      </c>
      <c r="M20" s="549"/>
      <c r="N20" s="648"/>
      <c r="O20" s="1238"/>
      <c r="P20" s="1238"/>
      <c r="Q20" s="1238"/>
      <c r="R20" s="1238"/>
      <c r="S20" s="1238"/>
      <c r="T20" s="1238"/>
      <c r="U20" s="1238"/>
      <c r="V20" s="1238"/>
      <c r="W20" s="1238"/>
      <c r="X20" s="1238"/>
      <c r="Y20" s="1238"/>
      <c r="Z20" s="1238"/>
      <c r="AA20" s="1238"/>
      <c r="AB20" s="1238"/>
      <c r="AC20" s="1238"/>
      <c r="AD20" s="1238"/>
      <c r="AE20" s="1238"/>
      <c r="AF20" s="1238"/>
      <c r="AG20" s="1238"/>
      <c r="AH20" s="1238"/>
      <c r="AI20" s="1238"/>
      <c r="AJ20" s="1238"/>
      <c r="AK20" s="1238"/>
      <c r="AL20" s="1238"/>
      <c r="AM20" s="1238"/>
      <c r="AN20" s="1238"/>
      <c r="AO20" s="1238"/>
      <c r="AP20" s="1238"/>
      <c r="AQ20" s="1238"/>
      <c r="AR20" s="1238"/>
      <c r="AS20" s="1238"/>
      <c r="AT20" s="1238"/>
      <c r="AU20" s="1238"/>
      <c r="AV20" s="1238"/>
      <c r="AW20" s="1238"/>
      <c r="AX20" s="1238"/>
      <c r="AY20" s="1238"/>
      <c r="AZ20" s="1238"/>
      <c r="BA20" s="1238"/>
      <c r="BB20" s="1238"/>
      <c r="BC20" s="1238"/>
      <c r="BD20" s="1238"/>
      <c r="BE20" s="1238"/>
      <c r="BF20" s="632"/>
      <c r="BH20" s="591"/>
      <c r="BI20" s="591" t="str">
        <f t="shared" si="0"/>
        <v/>
      </c>
      <c r="BJ20" s="591"/>
      <c r="BK20" s="591"/>
      <c r="BL20" s="591"/>
    </row>
    <row r="21" spans="1:64" hidden="1">
      <c r="A21" s="1237"/>
      <c r="B21" s="1237"/>
      <c r="C21" s="1237"/>
      <c r="D21" s="1237">
        <v>1</v>
      </c>
      <c r="E21" s="869"/>
      <c r="F21" s="869"/>
      <c r="G21" s="869"/>
      <c r="H21" s="869"/>
      <c r="I21" s="871"/>
      <c r="J21" s="863"/>
      <c r="K21" s="866"/>
      <c r="L21" s="595" t="str">
        <f>mergeValue(A21) &amp;"."&amp; mergeValue(B21)&amp;"."&amp; mergeValue(C21)&amp;"."&amp; mergeValue(D21)</f>
        <v>1.1.1.1</v>
      </c>
      <c r="M21" s="550"/>
      <c r="N21" s="648"/>
      <c r="O21" s="1238"/>
      <c r="P21" s="1238"/>
      <c r="Q21" s="1238"/>
      <c r="R21" s="1238"/>
      <c r="S21" s="1238"/>
      <c r="T21" s="1238"/>
      <c r="U21" s="1238"/>
      <c r="V21" s="1238"/>
      <c r="W21" s="1238"/>
      <c r="X21" s="1238"/>
      <c r="Y21" s="1238"/>
      <c r="Z21" s="1238"/>
      <c r="AA21" s="1238"/>
      <c r="AB21" s="1238"/>
      <c r="AC21" s="1238"/>
      <c r="AD21" s="1238"/>
      <c r="AE21" s="1238"/>
      <c r="AF21" s="1238"/>
      <c r="AG21" s="1238"/>
      <c r="AH21" s="1238"/>
      <c r="AI21" s="1238"/>
      <c r="AJ21" s="1238"/>
      <c r="AK21" s="1238"/>
      <c r="AL21" s="1238"/>
      <c r="AM21" s="1238"/>
      <c r="AN21" s="1238"/>
      <c r="AO21" s="1238"/>
      <c r="AP21" s="1238"/>
      <c r="AQ21" s="1238"/>
      <c r="AR21" s="1238"/>
      <c r="AS21" s="1238"/>
      <c r="AT21" s="1238"/>
      <c r="AU21" s="1238"/>
      <c r="AV21" s="1238"/>
      <c r="AW21" s="1238"/>
      <c r="AX21" s="1238"/>
      <c r="AY21" s="1238"/>
      <c r="AZ21" s="1238"/>
      <c r="BA21" s="1238"/>
      <c r="BB21" s="1238"/>
      <c r="BC21" s="1238"/>
      <c r="BD21" s="1238"/>
      <c r="BE21" s="1238"/>
      <c r="BF21" s="632"/>
      <c r="BH21" s="591"/>
      <c r="BI21" s="591" t="str">
        <f t="shared" si="0"/>
        <v/>
      </c>
      <c r="BJ21" s="591"/>
      <c r="BK21" s="591"/>
      <c r="BL21" s="591"/>
    </row>
    <row r="22" spans="1:64" ht="101.25">
      <c r="A22" s="1237"/>
      <c r="B22" s="1237"/>
      <c r="C22" s="1237"/>
      <c r="D22" s="1237"/>
      <c r="E22" s="1237">
        <v>1</v>
      </c>
      <c r="F22" s="869"/>
      <c r="G22" s="869"/>
      <c r="H22" s="867">
        <v>1</v>
      </c>
      <c r="I22" s="1237">
        <v>1</v>
      </c>
      <c r="J22" s="869"/>
      <c r="K22" s="874"/>
      <c r="L22" s="595" t="str">
        <f>mergeValue(A22) &amp;"."&amp; mergeValue(B22)&amp;"."&amp; mergeValue(C22)&amp;"."&amp; mergeValue(D22)&amp;"."&amp; mergeValue(E22)</f>
        <v>1.1.1.1.1</v>
      </c>
      <c r="M22" s="556" t="s">
        <v>9</v>
      </c>
      <c r="N22" s="648"/>
      <c r="O22" s="1240" t="s">
        <v>301</v>
      </c>
      <c r="P22" s="1241"/>
      <c r="Q22" s="1241"/>
      <c r="R22" s="1241"/>
      <c r="S22" s="1241"/>
      <c r="T22" s="1241"/>
      <c r="U22" s="1241"/>
      <c r="V22" s="1241"/>
      <c r="W22" s="1241"/>
      <c r="X22" s="1241"/>
      <c r="Y22" s="1241"/>
      <c r="Z22" s="1241"/>
      <c r="AA22" s="1241"/>
      <c r="AB22" s="1241"/>
      <c r="AC22" s="1241"/>
      <c r="AD22" s="1241"/>
      <c r="AE22" s="1241"/>
      <c r="AF22" s="1241"/>
      <c r="AG22" s="1241"/>
      <c r="AH22" s="1241"/>
      <c r="AI22" s="1241"/>
      <c r="AJ22" s="1241"/>
      <c r="AK22" s="1241"/>
      <c r="AL22" s="1241"/>
      <c r="AM22" s="1241"/>
      <c r="AN22" s="1241"/>
      <c r="AO22" s="1241"/>
      <c r="AP22" s="1241"/>
      <c r="AQ22" s="1241"/>
      <c r="AR22" s="1241"/>
      <c r="AS22" s="1241"/>
      <c r="AT22" s="1241"/>
      <c r="AU22" s="1241"/>
      <c r="AV22" s="1241"/>
      <c r="AW22" s="1241"/>
      <c r="AX22" s="1241"/>
      <c r="AY22" s="1241"/>
      <c r="AZ22" s="1241"/>
      <c r="BA22" s="1241"/>
      <c r="BB22" s="1241"/>
      <c r="BC22" s="1241"/>
      <c r="BD22" s="1241"/>
      <c r="BE22" s="1242"/>
      <c r="BF22" s="632" t="s">
        <v>640</v>
      </c>
      <c r="BH22" s="591"/>
      <c r="BI22" s="591" t="str">
        <f t="shared" si="0"/>
        <v>Схема подключения теплопотребляющей установки к коллектору источника тепловой энергии</v>
      </c>
      <c r="BJ22" s="591"/>
      <c r="BK22" s="591"/>
      <c r="BL22" s="591"/>
    </row>
    <row r="23" spans="1:64" ht="90">
      <c r="A23" s="1237"/>
      <c r="B23" s="1237"/>
      <c r="C23" s="1237"/>
      <c r="D23" s="1237"/>
      <c r="E23" s="1237"/>
      <c r="F23" s="1237">
        <v>1</v>
      </c>
      <c r="G23" s="867"/>
      <c r="H23" s="867"/>
      <c r="I23" s="1237"/>
      <c r="J23" s="1237">
        <v>1</v>
      </c>
      <c r="K23" s="875"/>
      <c r="L23" s="595" t="str">
        <f>mergeValue(A23) &amp;"."&amp; mergeValue(B23)&amp;"."&amp; mergeValue(C23)&amp;"."&amp; mergeValue(D23)&amp;"."&amp; mergeValue(E23)&amp;"."&amp; mergeValue(F23)</f>
        <v>1.1.1.1.1.1</v>
      </c>
      <c r="M23" s="557" t="s">
        <v>10</v>
      </c>
      <c r="N23" s="648"/>
      <c r="O23" s="1240" t="s">
        <v>3</v>
      </c>
      <c r="P23" s="1241"/>
      <c r="Q23" s="1241"/>
      <c r="R23" s="1241"/>
      <c r="S23" s="1241"/>
      <c r="T23" s="1241"/>
      <c r="U23" s="1241"/>
      <c r="V23" s="1241"/>
      <c r="W23" s="1241"/>
      <c r="X23" s="1241"/>
      <c r="Y23" s="1241"/>
      <c r="Z23" s="1241"/>
      <c r="AA23" s="1241"/>
      <c r="AB23" s="1241"/>
      <c r="AC23" s="1241"/>
      <c r="AD23" s="1241"/>
      <c r="AE23" s="1241"/>
      <c r="AF23" s="1241"/>
      <c r="AG23" s="1241"/>
      <c r="AH23" s="1241"/>
      <c r="AI23" s="1241"/>
      <c r="AJ23" s="1241"/>
      <c r="AK23" s="1241"/>
      <c r="AL23" s="1241"/>
      <c r="AM23" s="1241"/>
      <c r="AN23" s="1241"/>
      <c r="AO23" s="1241"/>
      <c r="AP23" s="1241"/>
      <c r="AQ23" s="1241"/>
      <c r="AR23" s="1241"/>
      <c r="AS23" s="1241"/>
      <c r="AT23" s="1241"/>
      <c r="AU23" s="1241"/>
      <c r="AV23" s="1241"/>
      <c r="AW23" s="1241"/>
      <c r="AX23" s="1241"/>
      <c r="AY23" s="1241"/>
      <c r="AZ23" s="1241"/>
      <c r="BA23" s="1241"/>
      <c r="BB23" s="1241"/>
      <c r="BC23" s="1241"/>
      <c r="BD23" s="1241"/>
      <c r="BE23" s="1242"/>
      <c r="BF23" s="632" t="s">
        <v>638</v>
      </c>
      <c r="BH23" s="591"/>
      <c r="BI23" s="591" t="str">
        <f t="shared" si="0"/>
        <v>Группа потребителей</v>
      </c>
      <c r="BJ23" s="591"/>
      <c r="BK23" s="591"/>
      <c r="BL23" s="591"/>
    </row>
    <row r="24" spans="1:64" ht="17.100000000000001" customHeight="1">
      <c r="A24" s="1237"/>
      <c r="B24" s="1237"/>
      <c r="C24" s="1237"/>
      <c r="D24" s="1237"/>
      <c r="E24" s="1237"/>
      <c r="F24" s="1237"/>
      <c r="G24" s="867">
        <v>1</v>
      </c>
      <c r="H24" s="867"/>
      <c r="I24" s="1237"/>
      <c r="J24" s="1237"/>
      <c r="K24" s="875">
        <v>1</v>
      </c>
      <c r="L24" s="595" t="str">
        <f>mergeValue(A24) &amp;"."&amp; mergeValue(B24)&amp;"."&amp; mergeValue(C24)&amp;"."&amp; mergeValue(D24)&amp;"."&amp; mergeValue(E24)&amp;"."&amp; mergeValue(F24)&amp;"."&amp; mergeValue(G24)</f>
        <v>1.1.1.1.1.1.1</v>
      </c>
      <c r="M24" s="1071" t="s">
        <v>644</v>
      </c>
      <c r="N24" s="648"/>
      <c r="O24" s="685">
        <v>1462.57</v>
      </c>
      <c r="P24" s="564"/>
      <c r="Q24" s="1096"/>
      <c r="R24" s="1243" t="s">
        <v>1624</v>
      </c>
      <c r="S24" s="1233" t="s">
        <v>84</v>
      </c>
      <c r="T24" s="1243" t="s">
        <v>1640</v>
      </c>
      <c r="U24" s="1233" t="s">
        <v>84</v>
      </c>
      <c r="V24" s="685">
        <v>1519.12</v>
      </c>
      <c r="W24" s="765"/>
      <c r="X24" s="1096"/>
      <c r="Y24" s="1243" t="s">
        <v>1641</v>
      </c>
      <c r="Z24" s="1233" t="s">
        <v>84</v>
      </c>
      <c r="AA24" s="1243" t="s">
        <v>1642</v>
      </c>
      <c r="AB24" s="1233" t="s">
        <v>84</v>
      </c>
      <c r="AC24" s="685">
        <v>1519.12</v>
      </c>
      <c r="AD24" s="765"/>
      <c r="AE24" s="1096"/>
      <c r="AF24" s="1243" t="s">
        <v>1643</v>
      </c>
      <c r="AG24" s="1233" t="s">
        <v>84</v>
      </c>
      <c r="AH24" s="1243" t="s">
        <v>1644</v>
      </c>
      <c r="AI24" s="1233" t="s">
        <v>84</v>
      </c>
      <c r="AJ24" s="685">
        <v>1572.52</v>
      </c>
      <c r="AK24" s="765"/>
      <c r="AL24" s="1096"/>
      <c r="AM24" s="1243" t="s">
        <v>1645</v>
      </c>
      <c r="AN24" s="1233" t="s">
        <v>84</v>
      </c>
      <c r="AO24" s="1243" t="s">
        <v>1646</v>
      </c>
      <c r="AP24" s="1233" t="s">
        <v>84</v>
      </c>
      <c r="AQ24" s="685">
        <v>1536.64</v>
      </c>
      <c r="AR24" s="765"/>
      <c r="AS24" s="1096"/>
      <c r="AT24" s="1243" t="s">
        <v>1647</v>
      </c>
      <c r="AU24" s="1233" t="s">
        <v>84</v>
      </c>
      <c r="AV24" s="1243" t="s">
        <v>1648</v>
      </c>
      <c r="AW24" s="1233" t="s">
        <v>84</v>
      </c>
      <c r="AX24" s="685">
        <v>1594.52</v>
      </c>
      <c r="AY24" s="765"/>
      <c r="AZ24" s="1096"/>
      <c r="BA24" s="1243" t="s">
        <v>1649</v>
      </c>
      <c r="BB24" s="1233" t="s">
        <v>84</v>
      </c>
      <c r="BC24" s="1243" t="s">
        <v>1625</v>
      </c>
      <c r="BD24" s="1233" t="s">
        <v>85</v>
      </c>
      <c r="BE24" s="564"/>
      <c r="BF24" s="1208" t="s">
        <v>657</v>
      </c>
      <c r="BG24" s="587" t="str">
        <f>strCheckDate(O25:BE25)</f>
        <v/>
      </c>
      <c r="BH24" s="591"/>
      <c r="BI24" s="591" t="str">
        <f t="shared" si="0"/>
        <v>вода</v>
      </c>
      <c r="BJ24" s="591"/>
      <c r="BK24" s="591"/>
      <c r="BL24" s="591"/>
    </row>
    <row r="25" spans="1:64" ht="11.25" hidden="1" customHeight="1">
      <c r="A25" s="1237"/>
      <c r="B25" s="1237"/>
      <c r="C25" s="1237"/>
      <c r="D25" s="1237"/>
      <c r="E25" s="1237"/>
      <c r="F25" s="1237"/>
      <c r="G25" s="867"/>
      <c r="H25" s="867"/>
      <c r="I25" s="1237"/>
      <c r="J25" s="1237"/>
      <c r="K25" s="875"/>
      <c r="L25" s="602"/>
      <c r="M25" s="648"/>
      <c r="N25" s="648"/>
      <c r="O25" s="564"/>
      <c r="P25" s="564"/>
      <c r="Q25" s="586" t="str">
        <f>R24 &amp; "-" &amp; T24</f>
        <v>01.01.2021-30.06.2021</v>
      </c>
      <c r="R25" s="1232"/>
      <c r="S25" s="1233"/>
      <c r="T25" s="1232"/>
      <c r="U25" s="1233"/>
      <c r="V25" s="765"/>
      <c r="W25" s="765"/>
      <c r="X25" s="771" t="str">
        <f>Y24 &amp; "-" &amp; AA24</f>
        <v>01.07.2021-31.12.2021</v>
      </c>
      <c r="Y25" s="1232"/>
      <c r="Z25" s="1233"/>
      <c r="AA25" s="1232"/>
      <c r="AB25" s="1233"/>
      <c r="AC25" s="765"/>
      <c r="AD25" s="765"/>
      <c r="AE25" s="771" t="str">
        <f>AF24 &amp; "-" &amp; AH24</f>
        <v>01.01.2022-30.06.2022</v>
      </c>
      <c r="AF25" s="1232"/>
      <c r="AG25" s="1233"/>
      <c r="AH25" s="1232"/>
      <c r="AI25" s="1233"/>
      <c r="AJ25" s="765"/>
      <c r="AK25" s="765"/>
      <c r="AL25" s="771" t="str">
        <f>AM24 &amp; "-" &amp; AO24</f>
        <v>01.07.2022-31.12.2022</v>
      </c>
      <c r="AM25" s="1232"/>
      <c r="AN25" s="1233"/>
      <c r="AO25" s="1232"/>
      <c r="AP25" s="1233"/>
      <c r="AQ25" s="765"/>
      <c r="AR25" s="765"/>
      <c r="AS25" s="771" t="str">
        <f>AT24 &amp; "-" &amp; AV24</f>
        <v>01.01.2023-30.06.2023</v>
      </c>
      <c r="AT25" s="1232"/>
      <c r="AU25" s="1233"/>
      <c r="AV25" s="1232"/>
      <c r="AW25" s="1233"/>
      <c r="AX25" s="765"/>
      <c r="AY25" s="765"/>
      <c r="AZ25" s="771" t="str">
        <f>BA24 &amp; "-" &amp; BC24</f>
        <v>01.07.2023-31.12.2023</v>
      </c>
      <c r="BA25" s="1232"/>
      <c r="BB25" s="1233"/>
      <c r="BC25" s="1232"/>
      <c r="BD25" s="1233"/>
      <c r="BE25" s="564"/>
      <c r="BF25" s="1209"/>
      <c r="BH25" s="591"/>
      <c r="BI25" s="591" t="str">
        <f t="shared" si="0"/>
        <v/>
      </c>
      <c r="BJ25" s="591"/>
      <c r="BK25" s="591"/>
      <c r="BL25" s="591"/>
    </row>
    <row r="26" spans="1:64" ht="15" customHeight="1">
      <c r="A26" s="1237"/>
      <c r="B26" s="1237"/>
      <c r="C26" s="1237"/>
      <c r="D26" s="1237"/>
      <c r="E26" s="1237"/>
      <c r="F26" s="1237"/>
      <c r="G26" s="869"/>
      <c r="H26" s="867"/>
      <c r="I26" s="1237"/>
      <c r="J26" s="1237"/>
      <c r="K26" s="874"/>
      <c r="L26" s="540"/>
      <c r="M26" s="559" t="s">
        <v>25</v>
      </c>
      <c r="N26" s="566"/>
      <c r="O26" s="566"/>
      <c r="P26" s="566"/>
      <c r="Q26" s="566"/>
      <c r="R26" s="566"/>
      <c r="S26" s="566"/>
      <c r="T26" s="566"/>
      <c r="U26" s="566"/>
      <c r="V26" s="1008"/>
      <c r="W26" s="1008"/>
      <c r="X26" s="1008"/>
      <c r="Y26" s="1008"/>
      <c r="Z26" s="1008"/>
      <c r="AA26" s="1008"/>
      <c r="AB26" s="1008"/>
      <c r="AC26" s="1008"/>
      <c r="AD26" s="1008"/>
      <c r="AE26" s="1008"/>
      <c r="AF26" s="1008"/>
      <c r="AG26" s="1008"/>
      <c r="AH26" s="1008"/>
      <c r="AI26" s="1008"/>
      <c r="AJ26" s="1008"/>
      <c r="AK26" s="1008"/>
      <c r="AL26" s="1008"/>
      <c r="AM26" s="1008"/>
      <c r="AN26" s="1008"/>
      <c r="AO26" s="1008"/>
      <c r="AP26" s="1008"/>
      <c r="AQ26" s="1008"/>
      <c r="AR26" s="1008"/>
      <c r="AS26" s="1008"/>
      <c r="AT26" s="1008"/>
      <c r="AU26" s="1008"/>
      <c r="AV26" s="1008"/>
      <c r="AW26" s="1008"/>
      <c r="AX26" s="1008"/>
      <c r="AY26" s="1008"/>
      <c r="AZ26" s="1008"/>
      <c r="BA26" s="1008"/>
      <c r="BB26" s="1008"/>
      <c r="BC26" s="1008"/>
      <c r="BD26" s="1008"/>
      <c r="BE26" s="562"/>
      <c r="BF26" s="1210"/>
      <c r="BH26" s="591"/>
      <c r="BI26" s="591" t="str">
        <f t="shared" si="0"/>
        <v>Добавить вид теплоносителя (параметры теплоносителя)</v>
      </c>
      <c r="BJ26" s="591"/>
      <c r="BK26" s="591"/>
      <c r="BL26" s="591"/>
    </row>
    <row r="27" spans="1:64" ht="15" customHeight="1">
      <c r="A27" s="1237"/>
      <c r="B27" s="1237"/>
      <c r="C27" s="1237"/>
      <c r="D27" s="1237"/>
      <c r="E27" s="1237"/>
      <c r="F27" s="869"/>
      <c r="G27" s="869"/>
      <c r="H27" s="867"/>
      <c r="I27" s="1237"/>
      <c r="J27" s="869"/>
      <c r="K27" s="874"/>
      <c r="L27" s="540"/>
      <c r="M27" s="558" t="s">
        <v>11</v>
      </c>
      <c r="N27" s="566"/>
      <c r="O27" s="566"/>
      <c r="P27" s="566"/>
      <c r="Q27" s="566"/>
      <c r="R27" s="566"/>
      <c r="S27" s="566"/>
      <c r="T27" s="566"/>
      <c r="U27" s="565"/>
      <c r="V27" s="1008"/>
      <c r="W27" s="1008"/>
      <c r="X27" s="1008"/>
      <c r="Y27" s="1008"/>
      <c r="Z27" s="1008"/>
      <c r="AA27" s="1008"/>
      <c r="AB27" s="1007"/>
      <c r="AC27" s="1008"/>
      <c r="AD27" s="1008"/>
      <c r="AE27" s="1008"/>
      <c r="AF27" s="1008"/>
      <c r="AG27" s="1008"/>
      <c r="AH27" s="1008"/>
      <c r="AI27" s="1007"/>
      <c r="AJ27" s="1008"/>
      <c r="AK27" s="1008"/>
      <c r="AL27" s="1008"/>
      <c r="AM27" s="1008"/>
      <c r="AN27" s="1008"/>
      <c r="AO27" s="1008"/>
      <c r="AP27" s="1007"/>
      <c r="AQ27" s="1008"/>
      <c r="AR27" s="1008"/>
      <c r="AS27" s="1008"/>
      <c r="AT27" s="1008"/>
      <c r="AU27" s="1008"/>
      <c r="AV27" s="1008"/>
      <c r="AW27" s="1007"/>
      <c r="AX27" s="1008"/>
      <c r="AY27" s="1008"/>
      <c r="AZ27" s="1008"/>
      <c r="BA27" s="1008"/>
      <c r="BB27" s="1008"/>
      <c r="BC27" s="1008"/>
      <c r="BD27" s="1007"/>
      <c r="BE27" s="566"/>
      <c r="BF27" s="667"/>
      <c r="BH27" s="591"/>
      <c r="BI27" s="591" t="str">
        <f t="shared" si="0"/>
        <v>Добавить группу потребителей</v>
      </c>
      <c r="BJ27" s="591"/>
      <c r="BK27" s="591"/>
      <c r="BL27" s="591"/>
    </row>
    <row r="28" spans="1:64" ht="15" customHeight="1">
      <c r="A28" s="1237"/>
      <c r="B28" s="1237"/>
      <c r="C28" s="1237"/>
      <c r="D28" s="1237"/>
      <c r="E28" s="873"/>
      <c r="F28" s="869"/>
      <c r="G28" s="869"/>
      <c r="H28" s="869"/>
      <c r="I28" s="865"/>
      <c r="J28" s="862"/>
      <c r="K28" s="872"/>
      <c r="L28" s="540"/>
      <c r="M28" s="553" t="s">
        <v>12</v>
      </c>
      <c r="N28" s="566"/>
      <c r="O28" s="566"/>
      <c r="P28" s="566"/>
      <c r="Q28" s="566"/>
      <c r="R28" s="566"/>
      <c r="S28" s="566"/>
      <c r="T28" s="566"/>
      <c r="U28" s="565"/>
      <c r="V28" s="1008"/>
      <c r="W28" s="1008"/>
      <c r="X28" s="1008"/>
      <c r="Y28" s="1008"/>
      <c r="Z28" s="1008"/>
      <c r="AA28" s="1008"/>
      <c r="AB28" s="1007"/>
      <c r="AC28" s="1008"/>
      <c r="AD28" s="1008"/>
      <c r="AE28" s="1008"/>
      <c r="AF28" s="1008"/>
      <c r="AG28" s="1008"/>
      <c r="AH28" s="1008"/>
      <c r="AI28" s="1007"/>
      <c r="AJ28" s="1008"/>
      <c r="AK28" s="1008"/>
      <c r="AL28" s="1008"/>
      <c r="AM28" s="1008"/>
      <c r="AN28" s="1008"/>
      <c r="AO28" s="1008"/>
      <c r="AP28" s="1007"/>
      <c r="AQ28" s="1008"/>
      <c r="AR28" s="1008"/>
      <c r="AS28" s="1008"/>
      <c r="AT28" s="1008"/>
      <c r="AU28" s="1008"/>
      <c r="AV28" s="1008"/>
      <c r="AW28" s="1007"/>
      <c r="AX28" s="1008"/>
      <c r="AY28" s="1008"/>
      <c r="AZ28" s="1008"/>
      <c r="BA28" s="1008"/>
      <c r="BB28" s="1008"/>
      <c r="BC28" s="1008"/>
      <c r="BD28" s="1007"/>
      <c r="BE28" s="566"/>
      <c r="BF28" s="667"/>
      <c r="BH28" s="591"/>
      <c r="BI28" s="591" t="str">
        <f t="shared" si="0"/>
        <v>Добавить схему подключения</v>
      </c>
      <c r="BJ28" s="591"/>
      <c r="BK28" s="591"/>
      <c r="BL28" s="591"/>
    </row>
    <row r="29" spans="1:64" ht="11.25">
      <c r="A29" s="525"/>
      <c r="B29" s="525"/>
      <c r="C29" s="525"/>
      <c r="D29" s="525"/>
      <c r="E29" s="525"/>
      <c r="F29" s="525"/>
      <c r="G29" s="525"/>
      <c r="H29" s="525"/>
      <c r="I29" s="525"/>
      <c r="J29" s="525"/>
      <c r="K29" s="525"/>
      <c r="BG29" s="525"/>
      <c r="BH29" s="525"/>
      <c r="BI29" s="525"/>
      <c r="BJ29" s="525"/>
      <c r="BK29" s="525"/>
      <c r="BL29" s="525"/>
    </row>
    <row r="30" spans="1:64" ht="90" customHeight="1">
      <c r="L30" s="1">
        <v>1</v>
      </c>
      <c r="M30" s="1201" t="s">
        <v>634</v>
      </c>
      <c r="N30" s="1201"/>
      <c r="O30" s="1201"/>
      <c r="P30" s="1201"/>
      <c r="Q30" s="1201"/>
      <c r="R30" s="1201"/>
      <c r="S30" s="1201"/>
      <c r="T30" s="1201"/>
      <c r="U30" s="1201"/>
      <c r="V30" s="1201"/>
      <c r="W30" s="1201"/>
      <c r="X30" s="1201"/>
      <c r="Y30" s="1201"/>
      <c r="Z30" s="1201"/>
      <c r="AA30" s="1201"/>
      <c r="AB30" s="1201"/>
      <c r="AC30" s="1201"/>
      <c r="AD30" s="1201"/>
      <c r="AE30" s="1201"/>
      <c r="AF30" s="1201"/>
      <c r="AG30" s="1201"/>
      <c r="AH30" s="1201"/>
      <c r="AI30" s="1201"/>
      <c r="AJ30" s="1201"/>
      <c r="AK30" s="1201"/>
      <c r="AL30" s="1201"/>
      <c r="AM30" s="1201"/>
      <c r="AN30" s="1201"/>
      <c r="AO30" s="1201"/>
      <c r="AP30" s="1201"/>
      <c r="AQ30" s="1201"/>
      <c r="AR30" s="1201"/>
      <c r="AS30" s="1201"/>
      <c r="AT30" s="1201"/>
      <c r="AU30" s="1201"/>
      <c r="AV30" s="1201"/>
      <c r="AW30" s="1201"/>
      <c r="AX30" s="1201"/>
      <c r="AY30" s="1201"/>
      <c r="AZ30" s="1201"/>
      <c r="BA30" s="1201"/>
      <c r="BB30" s="1201"/>
      <c r="BC30" s="1201"/>
      <c r="BD30" s="1201"/>
      <c r="BE30" s="1201"/>
      <c r="BF30" s="1201"/>
    </row>
  </sheetData>
  <sheetProtection algorithmName="SHA-512" hashValue="/rNNws2Nv/EOhu53TARZFmpD4zUDuEmYIYKsxIuZhNrJ0ygGHgE/PA5o3e6ae8YFMM37oivLD6Mz1MXBaHYX4A==" saltValue="mZK97x5fLjfiZOeyC/P0pg==" spinCount="100000" sheet="1" objects="1" scenarios="1" formatColumns="0" formatRows="0"/>
  <dataConsolidate/>
  <mergeCells count="99">
    <mergeCell ref="BA24:BA25"/>
    <mergeCell ref="BB24:BB25"/>
    <mergeCell ref="BC24:BC25"/>
    <mergeCell ref="BD24:BD25"/>
    <mergeCell ref="AX15:AX16"/>
    <mergeCell ref="AY15:AZ15"/>
    <mergeCell ref="BA15:BC15"/>
    <mergeCell ref="BB16:BC16"/>
    <mergeCell ref="BB17:BC17"/>
    <mergeCell ref="AP24:AP25"/>
    <mergeCell ref="AX12:BD12"/>
    <mergeCell ref="AU17:AV17"/>
    <mergeCell ref="AT24:AT25"/>
    <mergeCell ref="AU24:AU25"/>
    <mergeCell ref="AV24:AV25"/>
    <mergeCell ref="AW24:AW25"/>
    <mergeCell ref="AQ14:AV14"/>
    <mergeCell ref="AW14:AW16"/>
    <mergeCell ref="AQ15:AQ16"/>
    <mergeCell ref="AR15:AS15"/>
    <mergeCell ref="AT15:AV15"/>
    <mergeCell ref="AU16:AV16"/>
    <mergeCell ref="AQ12:AW12"/>
    <mergeCell ref="AX14:BC14"/>
    <mergeCell ref="BD14:BD16"/>
    <mergeCell ref="AK15:AL15"/>
    <mergeCell ref="AM15:AO15"/>
    <mergeCell ref="AN16:AO16"/>
    <mergeCell ref="AN17:AO17"/>
    <mergeCell ref="AM24:AM25"/>
    <mergeCell ref="AN24:AN25"/>
    <mergeCell ref="AO24:AO25"/>
    <mergeCell ref="AJ12:AP12"/>
    <mergeCell ref="AG17:AH17"/>
    <mergeCell ref="AF24:AF25"/>
    <mergeCell ref="AG24:AG25"/>
    <mergeCell ref="AH24:AH25"/>
    <mergeCell ref="AI24:AI25"/>
    <mergeCell ref="AC14:AH14"/>
    <mergeCell ref="AI14:AI16"/>
    <mergeCell ref="AC15:AC16"/>
    <mergeCell ref="AD15:AE15"/>
    <mergeCell ref="AF15:AH15"/>
    <mergeCell ref="AG16:AH16"/>
    <mergeCell ref="AC12:AI12"/>
    <mergeCell ref="AJ14:AO14"/>
    <mergeCell ref="AP14:AP16"/>
    <mergeCell ref="AJ15:AJ16"/>
    <mergeCell ref="Z17:AA17"/>
    <mergeCell ref="Y24:Y25"/>
    <mergeCell ref="Z24:Z25"/>
    <mergeCell ref="AA24:AA25"/>
    <mergeCell ref="AB24:AB25"/>
    <mergeCell ref="V14:AA14"/>
    <mergeCell ref="AB14:AB16"/>
    <mergeCell ref="V15:V16"/>
    <mergeCell ref="W15:X15"/>
    <mergeCell ref="Y15:AA15"/>
    <mergeCell ref="Z16:AA16"/>
    <mergeCell ref="V12:AB12"/>
    <mergeCell ref="I22:I27"/>
    <mergeCell ref="J23:J26"/>
    <mergeCell ref="A18:A28"/>
    <mergeCell ref="O18:BE18"/>
    <mergeCell ref="B19:B28"/>
    <mergeCell ref="O19:BE19"/>
    <mergeCell ref="C20:C28"/>
    <mergeCell ref="U24:U25"/>
    <mergeCell ref="O20:BE20"/>
    <mergeCell ref="D21:D28"/>
    <mergeCell ref="O21:BE21"/>
    <mergeCell ref="E22:E27"/>
    <mergeCell ref="O22:BE22"/>
    <mergeCell ref="F23:F26"/>
    <mergeCell ref="O23:BE23"/>
    <mergeCell ref="R24:R25"/>
    <mergeCell ref="L5:T5"/>
    <mergeCell ref="O9:T9"/>
    <mergeCell ref="O10:T10"/>
    <mergeCell ref="L11:M11"/>
    <mergeCell ref="O12:U12"/>
    <mergeCell ref="O7:T7"/>
    <mergeCell ref="O8:T8"/>
    <mergeCell ref="M30:BF30"/>
    <mergeCell ref="L13:BE13"/>
    <mergeCell ref="L14:L16"/>
    <mergeCell ref="M14:M16"/>
    <mergeCell ref="O14:T14"/>
    <mergeCell ref="U14:U16"/>
    <mergeCell ref="BE14:BE16"/>
    <mergeCell ref="O15:O16"/>
    <mergeCell ref="BF13:BF16"/>
    <mergeCell ref="S16:T16"/>
    <mergeCell ref="P15:Q15"/>
    <mergeCell ref="R15:T15"/>
    <mergeCell ref="S17:T17"/>
    <mergeCell ref="BF24:BF26"/>
    <mergeCell ref="S24:S25"/>
    <mergeCell ref="T24:T25"/>
  </mergeCells>
  <dataValidations count="10">
    <dataValidation type="list" allowBlank="1" showInputMessage="1" showErrorMessage="1" errorTitle="Ошибка" error="Выберите значение из списка" sqref="O22 KM22 UI22 AEE22 AOA22 AXW22 BHS22 BRO22 CBK22 CLG22 CVC22 DEY22 DOU22 DYQ22 EIM22 ESI22 FCE22 FMA22 FVW22 GFS22 GPO22 GZK22 HJG22 HTC22 ICY22 IMU22 IWQ22 JGM22 JQI22 KAE22 KKA22 KTW22 LDS22 LNO22 LXK22 MHG22 MRC22 NAY22 NKU22 NUQ22 OEM22 OOI22 OYE22 PIA22 PRW22 QBS22 QLO22 QVK22 RFG22 RPC22 RYY22 SIU22 SSQ22 TCM22 TMI22 TWE22 UGA22 UPW22 UZS22 VJO22 VTK22 WDG22 WNC22 WWY22 O65554 KM65554 UI65554 AEE65554 AOA65554 AXW65554 BHS65554 BRO65554 CBK65554 CLG65554 CVC65554 DEY65554 DOU65554 DYQ65554 EIM65554 ESI65554 FCE65554 FMA65554 FVW65554 GFS65554 GPO65554 GZK65554 HJG65554 HTC65554 ICY65554 IMU65554 IWQ65554 JGM65554 JQI65554 KAE65554 KKA65554 KTW65554 LDS65554 LNO65554 LXK65554 MHG65554 MRC65554 NAY65554 NKU65554 NUQ65554 OEM65554 OOI65554 OYE65554 PIA65554 PRW65554 QBS65554 QLO65554 QVK65554 RFG65554 RPC65554 RYY65554 SIU65554 SSQ65554 TCM65554 TMI65554 TWE65554 UGA65554 UPW65554 UZS65554 VJO65554 VTK65554 WDG65554 WNC65554 WWY65554 O131090 KM131090 UI131090 AEE131090 AOA131090 AXW131090 BHS131090 BRO131090 CBK131090 CLG131090 CVC131090 DEY131090 DOU131090 DYQ131090 EIM131090 ESI131090 FCE131090 FMA131090 FVW131090 GFS131090 GPO131090 GZK131090 HJG131090 HTC131090 ICY131090 IMU131090 IWQ131090 JGM131090 JQI131090 KAE131090 KKA131090 KTW131090 LDS131090 LNO131090 LXK131090 MHG131090 MRC131090 NAY131090 NKU131090 NUQ131090 OEM131090 OOI131090 OYE131090 PIA131090 PRW131090 QBS131090 QLO131090 QVK131090 RFG131090 RPC131090 RYY131090 SIU131090 SSQ131090 TCM131090 TMI131090 TWE131090 UGA131090 UPW131090 UZS131090 VJO131090 VTK131090 WDG131090 WNC131090 WWY131090 O196626 KM196626 UI196626 AEE196626 AOA196626 AXW196626 BHS196626 BRO196626 CBK196626 CLG196626 CVC196626 DEY196626 DOU196626 DYQ196626 EIM196626 ESI196626 FCE196626 FMA196626 FVW196626 GFS196626 GPO196626 GZK196626 HJG196626 HTC196626 ICY196626 IMU196626 IWQ196626 JGM196626 JQI196626 KAE196626 KKA196626 KTW196626 LDS196626 LNO196626 LXK196626 MHG196626 MRC196626 NAY196626 NKU196626 NUQ196626 OEM196626 OOI196626 OYE196626 PIA196626 PRW196626 QBS196626 QLO196626 QVK196626 RFG196626 RPC196626 RYY196626 SIU196626 SSQ196626 TCM196626 TMI196626 TWE196626 UGA196626 UPW196626 UZS196626 VJO196626 VTK196626 WDG196626 WNC196626 WWY196626 O262162 KM262162 UI262162 AEE262162 AOA262162 AXW262162 BHS262162 BRO262162 CBK262162 CLG262162 CVC262162 DEY262162 DOU262162 DYQ262162 EIM262162 ESI262162 FCE262162 FMA262162 FVW262162 GFS262162 GPO262162 GZK262162 HJG262162 HTC262162 ICY262162 IMU262162 IWQ262162 JGM262162 JQI262162 KAE262162 KKA262162 KTW262162 LDS262162 LNO262162 LXK262162 MHG262162 MRC262162 NAY262162 NKU262162 NUQ262162 OEM262162 OOI262162 OYE262162 PIA262162 PRW262162 QBS262162 QLO262162 QVK262162 RFG262162 RPC262162 RYY262162 SIU262162 SSQ262162 TCM262162 TMI262162 TWE262162 UGA262162 UPW262162 UZS262162 VJO262162 VTK262162 WDG262162 WNC262162 WWY262162 O327698 KM327698 UI327698 AEE327698 AOA327698 AXW327698 BHS327698 BRO327698 CBK327698 CLG327698 CVC327698 DEY327698 DOU327698 DYQ327698 EIM327698 ESI327698 FCE327698 FMA327698 FVW327698 GFS327698 GPO327698 GZK327698 HJG327698 HTC327698 ICY327698 IMU327698 IWQ327698 JGM327698 JQI327698 KAE327698 KKA327698 KTW327698 LDS327698 LNO327698 LXK327698 MHG327698 MRC327698 NAY327698 NKU327698 NUQ327698 OEM327698 OOI327698 OYE327698 PIA327698 PRW327698 QBS327698 QLO327698 QVK327698 RFG327698 RPC327698 RYY327698 SIU327698 SSQ327698 TCM327698 TMI327698 TWE327698 UGA327698 UPW327698 UZS327698 VJO327698 VTK327698 WDG327698 WNC327698 WWY327698 O393234 KM393234 UI393234 AEE393234 AOA393234 AXW393234 BHS393234 BRO393234 CBK393234 CLG393234 CVC393234 DEY393234 DOU393234 DYQ393234 EIM393234 ESI393234 FCE393234 FMA393234 FVW393234 GFS393234 GPO393234 GZK393234 HJG393234 HTC393234 ICY393234 IMU393234 IWQ393234 JGM393234 JQI393234 KAE393234 KKA393234 KTW393234 LDS393234 LNO393234 LXK393234 MHG393234 MRC393234 NAY393234 NKU393234 NUQ393234 OEM393234 OOI393234 OYE393234 PIA393234 PRW393234 QBS393234 QLO393234 QVK393234 RFG393234 RPC393234 RYY393234 SIU393234 SSQ393234 TCM393234 TMI393234 TWE393234 UGA393234 UPW393234 UZS393234 VJO393234 VTK393234 WDG393234 WNC393234 WWY393234 O458770 KM458770 UI458770 AEE458770 AOA458770 AXW458770 BHS458770 BRO458770 CBK458770 CLG458770 CVC458770 DEY458770 DOU458770 DYQ458770 EIM458770 ESI458770 FCE458770 FMA458770 FVW458770 GFS458770 GPO458770 GZK458770 HJG458770 HTC458770 ICY458770 IMU458770 IWQ458770 JGM458770 JQI458770 KAE458770 KKA458770 KTW458770 LDS458770 LNO458770 LXK458770 MHG458770 MRC458770 NAY458770 NKU458770 NUQ458770 OEM458770 OOI458770 OYE458770 PIA458770 PRW458770 QBS458770 QLO458770 QVK458770 RFG458770 RPC458770 RYY458770 SIU458770 SSQ458770 TCM458770 TMI458770 TWE458770 UGA458770 UPW458770 UZS458770 VJO458770 VTK458770 WDG458770 WNC458770 WWY458770 O524306 KM524306 UI524306 AEE524306 AOA524306 AXW524306 BHS524306 BRO524306 CBK524306 CLG524306 CVC524306 DEY524306 DOU524306 DYQ524306 EIM524306 ESI524306 FCE524306 FMA524306 FVW524306 GFS524306 GPO524306 GZK524306 HJG524306 HTC524306 ICY524306 IMU524306 IWQ524306 JGM524306 JQI524306 KAE524306 KKA524306 KTW524306 LDS524306 LNO524306 LXK524306 MHG524306 MRC524306 NAY524306 NKU524306 NUQ524306 OEM524306 OOI524306 OYE524306 PIA524306 PRW524306 QBS524306 QLO524306 QVK524306 RFG524306 RPC524306 RYY524306 SIU524306 SSQ524306 TCM524306 TMI524306 TWE524306 UGA524306 UPW524306 UZS524306 VJO524306 VTK524306 WDG524306 WNC524306 WWY524306 O589842 KM589842 UI589842 AEE589842 AOA589842 AXW589842 BHS589842 BRO589842 CBK589842 CLG589842 CVC589842 DEY589842 DOU589842 DYQ589842 EIM589842 ESI589842 FCE589842 FMA589842 FVW589842 GFS589842 GPO589842 GZK589842 HJG589842 HTC589842 ICY589842 IMU589842 IWQ589842 JGM589842 JQI589842 KAE589842 KKA589842 KTW589842 LDS589842 LNO589842 LXK589842 MHG589842 MRC589842 NAY589842 NKU589842 NUQ589842 OEM589842 OOI589842 OYE589842 PIA589842 PRW589842 QBS589842 QLO589842 QVK589842 RFG589842 RPC589842 RYY589842 SIU589842 SSQ589842 TCM589842 TMI589842 TWE589842 UGA589842 UPW589842 UZS589842 VJO589842 VTK589842 WDG589842 WNC589842 WWY589842 O655378 KM655378 UI655378 AEE655378 AOA655378 AXW655378 BHS655378 BRO655378 CBK655378 CLG655378 CVC655378 DEY655378 DOU655378 DYQ655378 EIM655378 ESI655378 FCE655378 FMA655378 FVW655378 GFS655378 GPO655378 GZK655378 HJG655378 HTC655378 ICY655378 IMU655378 IWQ655378 JGM655378 JQI655378 KAE655378 KKA655378 KTW655378 LDS655378 LNO655378 LXK655378 MHG655378 MRC655378 NAY655378 NKU655378 NUQ655378 OEM655378 OOI655378 OYE655378 PIA655378 PRW655378 QBS655378 QLO655378 QVK655378 RFG655378 RPC655378 RYY655378 SIU655378 SSQ655378 TCM655378 TMI655378 TWE655378 UGA655378 UPW655378 UZS655378 VJO655378 VTK655378 WDG655378 WNC655378 WWY655378 O720914 KM720914 UI720914 AEE720914 AOA720914 AXW720914 BHS720914 BRO720914 CBK720914 CLG720914 CVC720914 DEY720914 DOU720914 DYQ720914 EIM720914 ESI720914 FCE720914 FMA720914 FVW720914 GFS720914 GPO720914 GZK720914 HJG720914 HTC720914 ICY720914 IMU720914 IWQ720914 JGM720914 JQI720914 KAE720914 KKA720914 KTW720914 LDS720914 LNO720914 LXK720914 MHG720914 MRC720914 NAY720914 NKU720914 NUQ720914 OEM720914 OOI720914 OYE720914 PIA720914 PRW720914 QBS720914 QLO720914 QVK720914 RFG720914 RPC720914 RYY720914 SIU720914 SSQ720914 TCM720914 TMI720914 TWE720914 UGA720914 UPW720914 UZS720914 VJO720914 VTK720914 WDG720914 WNC720914 WWY720914 O786450 KM786450 UI786450 AEE786450 AOA786450 AXW786450 BHS786450 BRO786450 CBK786450 CLG786450 CVC786450 DEY786450 DOU786450 DYQ786450 EIM786450 ESI786450 FCE786450 FMA786450 FVW786450 GFS786450 GPO786450 GZK786450 HJG786450 HTC786450 ICY786450 IMU786450 IWQ786450 JGM786450 JQI786450 KAE786450 KKA786450 KTW786450 LDS786450 LNO786450 LXK786450 MHG786450 MRC786450 NAY786450 NKU786450 NUQ786450 OEM786450 OOI786450 OYE786450 PIA786450 PRW786450 QBS786450 QLO786450 QVK786450 RFG786450 RPC786450 RYY786450 SIU786450 SSQ786450 TCM786450 TMI786450 TWE786450 UGA786450 UPW786450 UZS786450 VJO786450 VTK786450 WDG786450 WNC786450 WWY786450 O851986 KM851986 UI851986 AEE851986 AOA851986 AXW851986 BHS851986 BRO851986 CBK851986 CLG851986 CVC851986 DEY851986 DOU851986 DYQ851986 EIM851986 ESI851986 FCE851986 FMA851986 FVW851986 GFS851986 GPO851986 GZK851986 HJG851986 HTC851986 ICY851986 IMU851986 IWQ851986 JGM851986 JQI851986 KAE851986 KKA851986 KTW851986 LDS851986 LNO851986 LXK851986 MHG851986 MRC851986 NAY851986 NKU851986 NUQ851986 OEM851986 OOI851986 OYE851986 PIA851986 PRW851986 QBS851986 QLO851986 QVK851986 RFG851986 RPC851986 RYY851986 SIU851986 SSQ851986 TCM851986 TMI851986 TWE851986 UGA851986 UPW851986 UZS851986 VJO851986 VTK851986 WDG851986 WNC851986 WWY851986 O917522 KM917522 UI917522 AEE917522 AOA917522 AXW917522 BHS917522 BRO917522 CBK917522 CLG917522 CVC917522 DEY917522 DOU917522 DYQ917522 EIM917522 ESI917522 FCE917522 FMA917522 FVW917522 GFS917522 GPO917522 GZK917522 HJG917522 HTC917522 ICY917522 IMU917522 IWQ917522 JGM917522 JQI917522 KAE917522 KKA917522 KTW917522 LDS917522 LNO917522 LXK917522 MHG917522 MRC917522 NAY917522 NKU917522 NUQ917522 OEM917522 OOI917522 OYE917522 PIA917522 PRW917522 QBS917522 QLO917522 QVK917522 RFG917522 RPC917522 RYY917522 SIU917522 SSQ917522 TCM917522 TMI917522 TWE917522 UGA917522 UPW917522 UZS917522 VJO917522 VTK917522 WDG917522 WNC917522 WWY917522 O983058 KM983058 UI983058 AEE983058 AOA983058 AXW983058 BHS983058 BRO983058 CBK983058 CLG983058 CVC983058 DEY983058 DOU983058 DYQ983058 EIM983058 ESI983058 FCE983058 FMA983058 FVW983058 GFS983058 GPO983058 GZK983058 HJG983058 HTC983058 ICY983058 IMU983058 IWQ983058 JGM983058 JQI983058 KAE983058 KKA983058 KTW983058 LDS983058 LNO983058 LXK983058 MHG983058 MRC983058 NAY983058 NKU983058 NUQ983058 OEM983058 OOI983058 OYE983058 PIA983058 PRW983058 QBS983058 QLO983058 QVK983058 RFG983058 RPC983058 RYY983058 SIU983058 SSQ983058 TCM983058 TMI983058 TWE983058 UGA983058 UPW983058 UZS983058 VJO983058 VTK983058 WDG983058 WNC983058 WWY983058 V22 V65554 V131090 V196626 V262162 V327698 V393234 V458770 V524306 V589842 V655378 V720914 V786450 V851986 V917522 V983058 AC22 AC65554 AC131090 AC196626 AC262162 AC327698 AC393234 AC458770 AC524306 AC589842 AC655378 AC720914 AC786450 AC851986 AC917522 AC983058 AJ22 AJ65554 AJ131090 AJ196626 AJ262162 AJ327698 AJ393234 AJ458770 AJ524306 AJ589842 AJ655378 AJ720914 AJ786450 AJ851986 AJ917522 AJ983058 AQ22 AQ65554 AQ131090 AQ196626 AQ262162 AQ327698 AQ393234 AQ458770 AQ524306 AQ589842 AQ655378 AQ720914 AQ786450 AQ851986 AQ917522 AQ983058 AX22 AX65554 AX131090 AX196626 AX262162 AX327698 AX393234 AX458770 AX524306 AX589842 AX655378 AX720914 AX786450 AX851986 AX917522 AX983058">
      <formula1>kind_of_scheme_in</formula1>
    </dataValidation>
    <dataValidation type="textLength" operator="lessThanOrEqual" allowBlank="1" showInputMessage="1" showErrorMessage="1" errorTitle="Ошибка" error="Допускается ввод не более 900 символов!" sqref="WXG983054:WXG983061 WNK983054:WNK983061 BF65550:BF65557 KU65550:KU65557 UQ65550:UQ65557 AEM65550:AEM65557 AOI65550:AOI65557 AYE65550:AYE65557 BIA65550:BIA65557 BRW65550:BRW65557 CBS65550:CBS65557 CLO65550:CLO65557 CVK65550:CVK65557 DFG65550:DFG65557 DPC65550:DPC65557 DYY65550:DYY65557 EIU65550:EIU65557 ESQ65550:ESQ65557 FCM65550:FCM65557 FMI65550:FMI65557 FWE65550:FWE65557 GGA65550:GGA65557 GPW65550:GPW65557 GZS65550:GZS65557 HJO65550:HJO65557 HTK65550:HTK65557 IDG65550:IDG65557 INC65550:INC65557 IWY65550:IWY65557 JGU65550:JGU65557 JQQ65550:JQQ65557 KAM65550:KAM65557 KKI65550:KKI65557 KUE65550:KUE65557 LEA65550:LEA65557 LNW65550:LNW65557 LXS65550:LXS65557 MHO65550:MHO65557 MRK65550:MRK65557 NBG65550:NBG65557 NLC65550:NLC65557 NUY65550:NUY65557 OEU65550:OEU65557 OOQ65550:OOQ65557 OYM65550:OYM65557 PII65550:PII65557 PSE65550:PSE65557 QCA65550:QCA65557 QLW65550:QLW65557 QVS65550:QVS65557 RFO65550:RFO65557 RPK65550:RPK65557 RZG65550:RZG65557 SJC65550:SJC65557 SSY65550:SSY65557 TCU65550:TCU65557 TMQ65550:TMQ65557 TWM65550:TWM65557 UGI65550:UGI65557 UQE65550:UQE65557 VAA65550:VAA65557 VJW65550:VJW65557 VTS65550:VTS65557 WDO65550:WDO65557 WNK65550:WNK65557 WXG65550:WXG65557 BF131086:BF131093 KU131086:KU131093 UQ131086:UQ131093 AEM131086:AEM131093 AOI131086:AOI131093 AYE131086:AYE131093 BIA131086:BIA131093 BRW131086:BRW131093 CBS131086:CBS131093 CLO131086:CLO131093 CVK131086:CVK131093 DFG131086:DFG131093 DPC131086:DPC131093 DYY131086:DYY131093 EIU131086:EIU131093 ESQ131086:ESQ131093 FCM131086:FCM131093 FMI131086:FMI131093 FWE131086:FWE131093 GGA131086:GGA131093 GPW131086:GPW131093 GZS131086:GZS131093 HJO131086:HJO131093 HTK131086:HTK131093 IDG131086:IDG131093 INC131086:INC131093 IWY131086:IWY131093 JGU131086:JGU131093 JQQ131086:JQQ131093 KAM131086:KAM131093 KKI131086:KKI131093 KUE131086:KUE131093 LEA131086:LEA131093 LNW131086:LNW131093 LXS131086:LXS131093 MHO131086:MHO131093 MRK131086:MRK131093 NBG131086:NBG131093 NLC131086:NLC131093 NUY131086:NUY131093 OEU131086:OEU131093 OOQ131086:OOQ131093 OYM131086:OYM131093 PII131086:PII131093 PSE131086:PSE131093 QCA131086:QCA131093 QLW131086:QLW131093 QVS131086:QVS131093 RFO131086:RFO131093 RPK131086:RPK131093 RZG131086:RZG131093 SJC131086:SJC131093 SSY131086:SSY131093 TCU131086:TCU131093 TMQ131086:TMQ131093 TWM131086:TWM131093 UGI131086:UGI131093 UQE131086:UQE131093 VAA131086:VAA131093 VJW131086:VJW131093 VTS131086:VTS131093 WDO131086:WDO131093 WNK131086:WNK131093 WXG131086:WXG131093 BF196622:BF196629 KU196622:KU196629 UQ196622:UQ196629 AEM196622:AEM196629 AOI196622:AOI196629 AYE196622:AYE196629 BIA196622:BIA196629 BRW196622:BRW196629 CBS196622:CBS196629 CLO196622:CLO196629 CVK196622:CVK196629 DFG196622:DFG196629 DPC196622:DPC196629 DYY196622:DYY196629 EIU196622:EIU196629 ESQ196622:ESQ196629 FCM196622:FCM196629 FMI196622:FMI196629 FWE196622:FWE196629 GGA196622:GGA196629 GPW196622:GPW196629 GZS196622:GZS196629 HJO196622:HJO196629 HTK196622:HTK196629 IDG196622:IDG196629 INC196622:INC196629 IWY196622:IWY196629 JGU196622:JGU196629 JQQ196622:JQQ196629 KAM196622:KAM196629 KKI196622:KKI196629 KUE196622:KUE196629 LEA196622:LEA196629 LNW196622:LNW196629 LXS196622:LXS196629 MHO196622:MHO196629 MRK196622:MRK196629 NBG196622:NBG196629 NLC196622:NLC196629 NUY196622:NUY196629 OEU196622:OEU196629 OOQ196622:OOQ196629 OYM196622:OYM196629 PII196622:PII196629 PSE196622:PSE196629 QCA196622:QCA196629 QLW196622:QLW196629 QVS196622:QVS196629 RFO196622:RFO196629 RPK196622:RPK196629 RZG196622:RZG196629 SJC196622:SJC196629 SSY196622:SSY196629 TCU196622:TCU196629 TMQ196622:TMQ196629 TWM196622:TWM196629 UGI196622:UGI196629 UQE196622:UQE196629 VAA196622:VAA196629 VJW196622:VJW196629 VTS196622:VTS196629 WDO196622:WDO196629 WNK196622:WNK196629 WXG196622:WXG196629 BF262158:BF262165 KU262158:KU262165 UQ262158:UQ262165 AEM262158:AEM262165 AOI262158:AOI262165 AYE262158:AYE262165 BIA262158:BIA262165 BRW262158:BRW262165 CBS262158:CBS262165 CLO262158:CLO262165 CVK262158:CVK262165 DFG262158:DFG262165 DPC262158:DPC262165 DYY262158:DYY262165 EIU262158:EIU262165 ESQ262158:ESQ262165 FCM262158:FCM262165 FMI262158:FMI262165 FWE262158:FWE262165 GGA262158:GGA262165 GPW262158:GPW262165 GZS262158:GZS262165 HJO262158:HJO262165 HTK262158:HTK262165 IDG262158:IDG262165 INC262158:INC262165 IWY262158:IWY262165 JGU262158:JGU262165 JQQ262158:JQQ262165 KAM262158:KAM262165 KKI262158:KKI262165 KUE262158:KUE262165 LEA262158:LEA262165 LNW262158:LNW262165 LXS262158:LXS262165 MHO262158:MHO262165 MRK262158:MRK262165 NBG262158:NBG262165 NLC262158:NLC262165 NUY262158:NUY262165 OEU262158:OEU262165 OOQ262158:OOQ262165 OYM262158:OYM262165 PII262158:PII262165 PSE262158:PSE262165 QCA262158:QCA262165 QLW262158:QLW262165 QVS262158:QVS262165 RFO262158:RFO262165 RPK262158:RPK262165 RZG262158:RZG262165 SJC262158:SJC262165 SSY262158:SSY262165 TCU262158:TCU262165 TMQ262158:TMQ262165 TWM262158:TWM262165 UGI262158:UGI262165 UQE262158:UQE262165 VAA262158:VAA262165 VJW262158:VJW262165 VTS262158:VTS262165 WDO262158:WDO262165 WNK262158:WNK262165 WXG262158:WXG262165 BF327694:BF327701 KU327694:KU327701 UQ327694:UQ327701 AEM327694:AEM327701 AOI327694:AOI327701 AYE327694:AYE327701 BIA327694:BIA327701 BRW327694:BRW327701 CBS327694:CBS327701 CLO327694:CLO327701 CVK327694:CVK327701 DFG327694:DFG327701 DPC327694:DPC327701 DYY327694:DYY327701 EIU327694:EIU327701 ESQ327694:ESQ327701 FCM327694:FCM327701 FMI327694:FMI327701 FWE327694:FWE327701 GGA327694:GGA327701 GPW327694:GPW327701 GZS327694:GZS327701 HJO327694:HJO327701 HTK327694:HTK327701 IDG327694:IDG327701 INC327694:INC327701 IWY327694:IWY327701 JGU327694:JGU327701 JQQ327694:JQQ327701 KAM327694:KAM327701 KKI327694:KKI327701 KUE327694:KUE327701 LEA327694:LEA327701 LNW327694:LNW327701 LXS327694:LXS327701 MHO327694:MHO327701 MRK327694:MRK327701 NBG327694:NBG327701 NLC327694:NLC327701 NUY327694:NUY327701 OEU327694:OEU327701 OOQ327694:OOQ327701 OYM327694:OYM327701 PII327694:PII327701 PSE327694:PSE327701 QCA327694:QCA327701 QLW327694:QLW327701 QVS327694:QVS327701 RFO327694:RFO327701 RPK327694:RPK327701 RZG327694:RZG327701 SJC327694:SJC327701 SSY327694:SSY327701 TCU327694:TCU327701 TMQ327694:TMQ327701 TWM327694:TWM327701 UGI327694:UGI327701 UQE327694:UQE327701 VAA327694:VAA327701 VJW327694:VJW327701 VTS327694:VTS327701 WDO327694:WDO327701 WNK327694:WNK327701 WXG327694:WXG327701 BF393230:BF393237 KU393230:KU393237 UQ393230:UQ393237 AEM393230:AEM393237 AOI393230:AOI393237 AYE393230:AYE393237 BIA393230:BIA393237 BRW393230:BRW393237 CBS393230:CBS393237 CLO393230:CLO393237 CVK393230:CVK393237 DFG393230:DFG393237 DPC393230:DPC393237 DYY393230:DYY393237 EIU393230:EIU393237 ESQ393230:ESQ393237 FCM393230:FCM393237 FMI393230:FMI393237 FWE393230:FWE393237 GGA393230:GGA393237 GPW393230:GPW393237 GZS393230:GZS393237 HJO393230:HJO393237 HTK393230:HTK393237 IDG393230:IDG393237 INC393230:INC393237 IWY393230:IWY393237 JGU393230:JGU393237 JQQ393230:JQQ393237 KAM393230:KAM393237 KKI393230:KKI393237 KUE393230:KUE393237 LEA393230:LEA393237 LNW393230:LNW393237 LXS393230:LXS393237 MHO393230:MHO393237 MRK393230:MRK393237 NBG393230:NBG393237 NLC393230:NLC393237 NUY393230:NUY393237 OEU393230:OEU393237 OOQ393230:OOQ393237 OYM393230:OYM393237 PII393230:PII393237 PSE393230:PSE393237 QCA393230:QCA393237 QLW393230:QLW393237 QVS393230:QVS393237 RFO393230:RFO393237 RPK393230:RPK393237 RZG393230:RZG393237 SJC393230:SJC393237 SSY393230:SSY393237 TCU393230:TCU393237 TMQ393230:TMQ393237 TWM393230:TWM393237 UGI393230:UGI393237 UQE393230:UQE393237 VAA393230:VAA393237 VJW393230:VJW393237 VTS393230:VTS393237 WDO393230:WDO393237 WNK393230:WNK393237 WXG393230:WXG393237 BF458766:BF458773 KU458766:KU458773 UQ458766:UQ458773 AEM458766:AEM458773 AOI458766:AOI458773 AYE458766:AYE458773 BIA458766:BIA458773 BRW458766:BRW458773 CBS458766:CBS458773 CLO458766:CLO458773 CVK458766:CVK458773 DFG458766:DFG458773 DPC458766:DPC458773 DYY458766:DYY458773 EIU458766:EIU458773 ESQ458766:ESQ458773 FCM458766:FCM458773 FMI458766:FMI458773 FWE458766:FWE458773 GGA458766:GGA458773 GPW458766:GPW458773 GZS458766:GZS458773 HJO458766:HJO458773 HTK458766:HTK458773 IDG458766:IDG458773 INC458766:INC458773 IWY458766:IWY458773 JGU458766:JGU458773 JQQ458766:JQQ458773 KAM458766:KAM458773 KKI458766:KKI458773 KUE458766:KUE458773 LEA458766:LEA458773 LNW458766:LNW458773 LXS458766:LXS458773 MHO458766:MHO458773 MRK458766:MRK458773 NBG458766:NBG458773 NLC458766:NLC458773 NUY458766:NUY458773 OEU458766:OEU458773 OOQ458766:OOQ458773 OYM458766:OYM458773 PII458766:PII458773 PSE458766:PSE458773 QCA458766:QCA458773 QLW458766:QLW458773 QVS458766:QVS458773 RFO458766:RFO458773 RPK458766:RPK458773 RZG458766:RZG458773 SJC458766:SJC458773 SSY458766:SSY458773 TCU458766:TCU458773 TMQ458766:TMQ458773 TWM458766:TWM458773 UGI458766:UGI458773 UQE458766:UQE458773 VAA458766:VAA458773 VJW458766:VJW458773 VTS458766:VTS458773 WDO458766:WDO458773 WNK458766:WNK458773 WXG458766:WXG458773 BF524302:BF524309 KU524302:KU524309 UQ524302:UQ524309 AEM524302:AEM524309 AOI524302:AOI524309 AYE524302:AYE524309 BIA524302:BIA524309 BRW524302:BRW524309 CBS524302:CBS524309 CLO524302:CLO524309 CVK524302:CVK524309 DFG524302:DFG524309 DPC524302:DPC524309 DYY524302:DYY524309 EIU524302:EIU524309 ESQ524302:ESQ524309 FCM524302:FCM524309 FMI524302:FMI524309 FWE524302:FWE524309 GGA524302:GGA524309 GPW524302:GPW524309 GZS524302:GZS524309 HJO524302:HJO524309 HTK524302:HTK524309 IDG524302:IDG524309 INC524302:INC524309 IWY524302:IWY524309 JGU524302:JGU524309 JQQ524302:JQQ524309 KAM524302:KAM524309 KKI524302:KKI524309 KUE524302:KUE524309 LEA524302:LEA524309 LNW524302:LNW524309 LXS524302:LXS524309 MHO524302:MHO524309 MRK524302:MRK524309 NBG524302:NBG524309 NLC524302:NLC524309 NUY524302:NUY524309 OEU524302:OEU524309 OOQ524302:OOQ524309 OYM524302:OYM524309 PII524302:PII524309 PSE524302:PSE524309 QCA524302:QCA524309 QLW524302:QLW524309 QVS524302:QVS524309 RFO524302:RFO524309 RPK524302:RPK524309 RZG524302:RZG524309 SJC524302:SJC524309 SSY524302:SSY524309 TCU524302:TCU524309 TMQ524302:TMQ524309 TWM524302:TWM524309 UGI524302:UGI524309 UQE524302:UQE524309 VAA524302:VAA524309 VJW524302:VJW524309 VTS524302:VTS524309 WDO524302:WDO524309 WNK524302:WNK524309 WXG524302:WXG524309 BF589838:BF589845 KU589838:KU589845 UQ589838:UQ589845 AEM589838:AEM589845 AOI589838:AOI589845 AYE589838:AYE589845 BIA589838:BIA589845 BRW589838:BRW589845 CBS589838:CBS589845 CLO589838:CLO589845 CVK589838:CVK589845 DFG589838:DFG589845 DPC589838:DPC589845 DYY589838:DYY589845 EIU589838:EIU589845 ESQ589838:ESQ589845 FCM589838:FCM589845 FMI589838:FMI589845 FWE589838:FWE589845 GGA589838:GGA589845 GPW589838:GPW589845 GZS589838:GZS589845 HJO589838:HJO589845 HTK589838:HTK589845 IDG589838:IDG589845 INC589838:INC589845 IWY589838:IWY589845 JGU589838:JGU589845 JQQ589838:JQQ589845 KAM589838:KAM589845 KKI589838:KKI589845 KUE589838:KUE589845 LEA589838:LEA589845 LNW589838:LNW589845 LXS589838:LXS589845 MHO589838:MHO589845 MRK589838:MRK589845 NBG589838:NBG589845 NLC589838:NLC589845 NUY589838:NUY589845 OEU589838:OEU589845 OOQ589838:OOQ589845 OYM589838:OYM589845 PII589838:PII589845 PSE589838:PSE589845 QCA589838:QCA589845 QLW589838:QLW589845 QVS589838:QVS589845 RFO589838:RFO589845 RPK589838:RPK589845 RZG589838:RZG589845 SJC589838:SJC589845 SSY589838:SSY589845 TCU589838:TCU589845 TMQ589838:TMQ589845 TWM589838:TWM589845 UGI589838:UGI589845 UQE589838:UQE589845 VAA589838:VAA589845 VJW589838:VJW589845 VTS589838:VTS589845 WDO589838:WDO589845 WNK589838:WNK589845 WXG589838:WXG589845 BF655374:BF655381 KU655374:KU655381 UQ655374:UQ655381 AEM655374:AEM655381 AOI655374:AOI655381 AYE655374:AYE655381 BIA655374:BIA655381 BRW655374:BRW655381 CBS655374:CBS655381 CLO655374:CLO655381 CVK655374:CVK655381 DFG655374:DFG655381 DPC655374:DPC655381 DYY655374:DYY655381 EIU655374:EIU655381 ESQ655374:ESQ655381 FCM655374:FCM655381 FMI655374:FMI655381 FWE655374:FWE655381 GGA655374:GGA655381 GPW655374:GPW655381 GZS655374:GZS655381 HJO655374:HJO655381 HTK655374:HTK655381 IDG655374:IDG655381 INC655374:INC655381 IWY655374:IWY655381 JGU655374:JGU655381 JQQ655374:JQQ655381 KAM655374:KAM655381 KKI655374:KKI655381 KUE655374:KUE655381 LEA655374:LEA655381 LNW655374:LNW655381 LXS655374:LXS655381 MHO655374:MHO655381 MRK655374:MRK655381 NBG655374:NBG655381 NLC655374:NLC655381 NUY655374:NUY655381 OEU655374:OEU655381 OOQ655374:OOQ655381 OYM655374:OYM655381 PII655374:PII655381 PSE655374:PSE655381 QCA655374:QCA655381 QLW655374:QLW655381 QVS655374:QVS655381 RFO655374:RFO655381 RPK655374:RPK655381 RZG655374:RZG655381 SJC655374:SJC655381 SSY655374:SSY655381 TCU655374:TCU655381 TMQ655374:TMQ655381 TWM655374:TWM655381 UGI655374:UGI655381 UQE655374:UQE655381 VAA655374:VAA655381 VJW655374:VJW655381 VTS655374:VTS655381 WDO655374:WDO655381 WNK655374:WNK655381 WXG655374:WXG655381 BF720910:BF720917 KU720910:KU720917 UQ720910:UQ720917 AEM720910:AEM720917 AOI720910:AOI720917 AYE720910:AYE720917 BIA720910:BIA720917 BRW720910:BRW720917 CBS720910:CBS720917 CLO720910:CLO720917 CVK720910:CVK720917 DFG720910:DFG720917 DPC720910:DPC720917 DYY720910:DYY720917 EIU720910:EIU720917 ESQ720910:ESQ720917 FCM720910:FCM720917 FMI720910:FMI720917 FWE720910:FWE720917 GGA720910:GGA720917 GPW720910:GPW720917 GZS720910:GZS720917 HJO720910:HJO720917 HTK720910:HTK720917 IDG720910:IDG720917 INC720910:INC720917 IWY720910:IWY720917 JGU720910:JGU720917 JQQ720910:JQQ720917 KAM720910:KAM720917 KKI720910:KKI720917 KUE720910:KUE720917 LEA720910:LEA720917 LNW720910:LNW720917 LXS720910:LXS720917 MHO720910:MHO720917 MRK720910:MRK720917 NBG720910:NBG720917 NLC720910:NLC720917 NUY720910:NUY720917 OEU720910:OEU720917 OOQ720910:OOQ720917 OYM720910:OYM720917 PII720910:PII720917 PSE720910:PSE720917 QCA720910:QCA720917 QLW720910:QLW720917 QVS720910:QVS720917 RFO720910:RFO720917 RPK720910:RPK720917 RZG720910:RZG720917 SJC720910:SJC720917 SSY720910:SSY720917 TCU720910:TCU720917 TMQ720910:TMQ720917 TWM720910:TWM720917 UGI720910:UGI720917 UQE720910:UQE720917 VAA720910:VAA720917 VJW720910:VJW720917 VTS720910:VTS720917 WDO720910:WDO720917 WNK720910:WNK720917 WXG720910:WXG720917 BF786446:BF786453 KU786446:KU786453 UQ786446:UQ786453 AEM786446:AEM786453 AOI786446:AOI786453 AYE786446:AYE786453 BIA786446:BIA786453 BRW786446:BRW786453 CBS786446:CBS786453 CLO786446:CLO786453 CVK786446:CVK786453 DFG786446:DFG786453 DPC786446:DPC786453 DYY786446:DYY786453 EIU786446:EIU786453 ESQ786446:ESQ786453 FCM786446:FCM786453 FMI786446:FMI786453 FWE786446:FWE786453 GGA786446:GGA786453 GPW786446:GPW786453 GZS786446:GZS786453 HJO786446:HJO786453 HTK786446:HTK786453 IDG786446:IDG786453 INC786446:INC786453 IWY786446:IWY786453 JGU786446:JGU786453 JQQ786446:JQQ786453 KAM786446:KAM786453 KKI786446:KKI786453 KUE786446:KUE786453 LEA786446:LEA786453 LNW786446:LNW786453 LXS786446:LXS786453 MHO786446:MHO786453 MRK786446:MRK786453 NBG786446:NBG786453 NLC786446:NLC786453 NUY786446:NUY786453 OEU786446:OEU786453 OOQ786446:OOQ786453 OYM786446:OYM786453 PII786446:PII786453 PSE786446:PSE786453 QCA786446:QCA786453 QLW786446:QLW786453 QVS786446:QVS786453 RFO786446:RFO786453 RPK786446:RPK786453 RZG786446:RZG786453 SJC786446:SJC786453 SSY786446:SSY786453 TCU786446:TCU786453 TMQ786446:TMQ786453 TWM786446:TWM786453 UGI786446:UGI786453 UQE786446:UQE786453 VAA786446:VAA786453 VJW786446:VJW786453 VTS786446:VTS786453 WDO786446:WDO786453 WNK786446:WNK786453 WXG786446:WXG786453 BF851982:BF851989 KU851982:KU851989 UQ851982:UQ851989 AEM851982:AEM851989 AOI851982:AOI851989 AYE851982:AYE851989 BIA851982:BIA851989 BRW851982:BRW851989 CBS851982:CBS851989 CLO851982:CLO851989 CVK851982:CVK851989 DFG851982:DFG851989 DPC851982:DPC851989 DYY851982:DYY851989 EIU851982:EIU851989 ESQ851982:ESQ851989 FCM851982:FCM851989 FMI851982:FMI851989 FWE851982:FWE851989 GGA851982:GGA851989 GPW851982:GPW851989 GZS851982:GZS851989 HJO851982:HJO851989 HTK851982:HTK851989 IDG851982:IDG851989 INC851982:INC851989 IWY851982:IWY851989 JGU851982:JGU851989 JQQ851982:JQQ851989 KAM851982:KAM851989 KKI851982:KKI851989 KUE851982:KUE851989 LEA851982:LEA851989 LNW851982:LNW851989 LXS851982:LXS851989 MHO851982:MHO851989 MRK851982:MRK851989 NBG851982:NBG851989 NLC851982:NLC851989 NUY851982:NUY851989 OEU851982:OEU851989 OOQ851982:OOQ851989 OYM851982:OYM851989 PII851982:PII851989 PSE851982:PSE851989 QCA851982:QCA851989 QLW851982:QLW851989 QVS851982:QVS851989 RFO851982:RFO851989 RPK851982:RPK851989 RZG851982:RZG851989 SJC851982:SJC851989 SSY851982:SSY851989 TCU851982:TCU851989 TMQ851982:TMQ851989 TWM851982:TWM851989 UGI851982:UGI851989 UQE851982:UQE851989 VAA851982:VAA851989 VJW851982:VJW851989 VTS851982:VTS851989 WDO851982:WDO851989 WNK851982:WNK851989 WXG851982:WXG851989 BF917518:BF917525 KU917518:KU917525 UQ917518:UQ917525 AEM917518:AEM917525 AOI917518:AOI917525 AYE917518:AYE917525 BIA917518:BIA917525 BRW917518:BRW917525 CBS917518:CBS917525 CLO917518:CLO917525 CVK917518:CVK917525 DFG917518:DFG917525 DPC917518:DPC917525 DYY917518:DYY917525 EIU917518:EIU917525 ESQ917518:ESQ917525 FCM917518:FCM917525 FMI917518:FMI917525 FWE917518:FWE917525 GGA917518:GGA917525 GPW917518:GPW917525 GZS917518:GZS917525 HJO917518:HJO917525 HTK917518:HTK917525 IDG917518:IDG917525 INC917518:INC917525 IWY917518:IWY917525 JGU917518:JGU917525 JQQ917518:JQQ917525 KAM917518:KAM917525 KKI917518:KKI917525 KUE917518:KUE917525 LEA917518:LEA917525 LNW917518:LNW917525 LXS917518:LXS917525 MHO917518:MHO917525 MRK917518:MRK917525 NBG917518:NBG917525 NLC917518:NLC917525 NUY917518:NUY917525 OEU917518:OEU917525 OOQ917518:OOQ917525 OYM917518:OYM917525 PII917518:PII917525 PSE917518:PSE917525 QCA917518:QCA917525 QLW917518:QLW917525 QVS917518:QVS917525 RFO917518:RFO917525 RPK917518:RPK917525 RZG917518:RZG917525 SJC917518:SJC917525 SSY917518:SSY917525 TCU917518:TCU917525 TMQ917518:TMQ917525 TWM917518:TWM917525 UGI917518:UGI917525 UQE917518:UQE917525 VAA917518:VAA917525 VJW917518:VJW917525 VTS917518:VTS917525 WDO917518:WDO917525 WNK917518:WNK917525 WXG917518:WXG917525 BF983054:BF983061 KU983054:KU983061 UQ983054:UQ983061 AEM983054:AEM983061 AOI983054:AOI983061 AYE983054:AYE983061 BIA983054:BIA983061 BRW983054:BRW983061 CBS983054:CBS983061 CLO983054:CLO983061 CVK983054:CVK983061 DFG983054:DFG983061 DPC983054:DPC983061 DYY983054:DYY983061 EIU983054:EIU983061 ESQ983054:ESQ983061 FCM983054:FCM983061 FMI983054:FMI983061 FWE983054:FWE983061 GGA983054:GGA983061 GPW983054:GPW983061 GZS983054:GZS983061 HJO983054:HJO983061 HTK983054:HTK983061 IDG983054:IDG983061 INC983054:INC983061 IWY983054:IWY983061 JGU983054:JGU983061 JQQ983054:JQQ983061 KAM983054:KAM983061 KKI983054:KKI983061 KUE983054:KUE983061 LEA983054:LEA983061 LNW983054:LNW983061 LXS983054:LXS983061 MHO983054:MHO983061 MRK983054:MRK983061 NBG983054:NBG983061 NLC983054:NLC983061 NUY983054:NUY983061 OEU983054:OEU983061 OOQ983054:OOQ983061 OYM983054:OYM983061 PII983054:PII983061 PSE983054:PSE983061 QCA983054:QCA983061 QLW983054:QLW983061 QVS983054:QVS983061 RFO983054:RFO983061 RPK983054:RPK983061 RZG983054:RZG983061 SJC983054:SJC983061 SSY983054:SSY983061 TCU983054:TCU983061 TMQ983054:TMQ983061 TWM983054:TWM983061 UGI983054:UGI983061 UQE983054:UQE983061 VAA983054:VAA983061 VJW983054:VJW983061 VTS983054:VTS983061 WDO983054:WDO983061 KU18:KU25 UQ18:UQ25 AEM18:AEM25 AOI18:AOI25 AYE18:AYE25 BIA18:BIA25 BRW18:BRW25 CBS18:CBS25 CLO18:CLO25 CVK18:CVK25 DFG18:DFG25 DPC18:DPC25 DYY18:DYY25 EIU18:EIU25 ESQ18:ESQ25 FCM18:FCM25 FMI18:FMI25 FWE18:FWE25 GGA18:GGA25 GPW18:GPW25 GZS18:GZS25 HJO18:HJO25 HTK18:HTK25 IDG18:IDG25 INC18:INC25 IWY18:IWY25 JGU18:JGU25 JQQ18:JQQ25 KAM18:KAM25 KKI18:KKI25 KUE18:KUE25 LEA18:LEA25 LNW18:LNW25 LXS18:LXS25 MHO18:MHO25 MRK18:MRK25 NBG18:NBG25 NLC18:NLC25 NUY18:NUY25 OEU18:OEU25 OOQ18:OOQ25 OYM18:OYM25 PII18:PII25 PSE18:PSE25 QCA18:QCA25 QLW18:QLW25 QVS18:QVS25 RFO18:RFO25 RPK18:RPK25 RZG18:RZG25 SJC18:SJC25 SSY18:SSY25 TCU18:TCU25 TMQ18:TMQ25 TWM18:TWM25 UGI18:UGI25 UQE18:UQE25 VAA18:VAA25 VJW18:VJW25 VTS18:VTS25 WDO18:WDO25 WNK18:WNK25 WXG18:WXG25">
      <formula1>900</formula1>
    </dataValidation>
    <dataValidation type="list" allowBlank="1" showInputMessage="1" errorTitle="Ошибка" error="Выберите значение из списка" prompt="Выберите значение из списка" sqref="KM23:KT23 UI23:UP23 AEE23:AEL23 AOA23:AOH23 AXW23:AYD23 BHS23:BHZ23 BRO23:BRV23 CBK23:CBR23 CLG23:CLN23 CVC23:CVJ23 DEY23:DFF23 DOU23:DPB23 DYQ23:DYX23 EIM23:EIT23 ESI23:ESP23 FCE23:FCL23 FMA23:FMH23 FVW23:FWD23 GFS23:GFZ23 GPO23:GPV23 GZK23:GZR23 HJG23:HJN23 HTC23:HTJ23 ICY23:IDF23 IMU23:INB23 IWQ23:IWX23 JGM23:JGT23 JQI23:JQP23 KAE23:KAL23 KKA23:KKH23 KTW23:KUD23 LDS23:LDZ23 LNO23:LNV23 LXK23:LXR23 MHG23:MHN23 MRC23:MRJ23 NAY23:NBF23 NKU23:NLB23 NUQ23:NUX23 OEM23:OET23 OOI23:OOP23 OYE23:OYL23 PIA23:PIH23 PRW23:PSD23 QBS23:QBZ23 QLO23:QLV23 QVK23:QVR23 RFG23:RFN23 RPC23:RPJ23 RYY23:RZF23 SIU23:SJB23 SSQ23:SSX23 TCM23:TCT23 TMI23:TMP23 TWE23:TWL23 UGA23:UGH23 UPW23:UQD23 UZS23:UZZ23 VJO23:VJV23 VTK23:VTR23 WDG23:WDN23 WNC23:WNJ23 WWY23:WXF23 KM65555:KT65555 UI65555:UP65555 AEE65555:AEL65555 AOA65555:AOH65555 AXW65555:AYD65555 BHS65555:BHZ65555 BRO65555:BRV65555 CBK65555:CBR65555 CLG65555:CLN65555 CVC65555:CVJ65555 DEY65555:DFF65555 DOU65555:DPB65555 DYQ65555:DYX65555 EIM65555:EIT65555 ESI65555:ESP65555 FCE65555:FCL65555 FMA65555:FMH65555 FVW65555:FWD65555 GFS65555:GFZ65555 GPO65555:GPV65555 GZK65555:GZR65555 HJG65555:HJN65555 HTC65555:HTJ65555 ICY65555:IDF65555 IMU65555:INB65555 IWQ65555:IWX65555 JGM65555:JGT65555 JQI65555:JQP65555 KAE65555:KAL65555 KKA65555:KKH65555 KTW65555:KUD65555 LDS65555:LDZ65555 LNO65555:LNV65555 LXK65555:LXR65555 MHG65555:MHN65555 MRC65555:MRJ65555 NAY65555:NBF65555 NKU65555:NLB65555 NUQ65555:NUX65555 OEM65555:OET65555 OOI65555:OOP65555 OYE65555:OYL65555 PIA65555:PIH65555 PRW65555:PSD65555 QBS65555:QBZ65555 QLO65555:QLV65555 QVK65555:QVR65555 RFG65555:RFN65555 RPC65555:RPJ65555 RYY65555:RZF65555 SIU65555:SJB65555 SSQ65555:SSX65555 TCM65555:TCT65555 TMI65555:TMP65555 TWE65555:TWL65555 UGA65555:UGH65555 UPW65555:UQD65555 UZS65555:UZZ65555 VJO65555:VJV65555 VTK65555:VTR65555 WDG65555:WDN65555 WNC65555:WNJ65555 WWY65555:WXF65555 KM131091:KT131091 UI131091:UP131091 AEE131091:AEL131091 AOA131091:AOH131091 AXW131091:AYD131091 BHS131091:BHZ131091 BRO131091:BRV131091 CBK131091:CBR131091 CLG131091:CLN131091 CVC131091:CVJ131091 DEY131091:DFF131091 DOU131091:DPB131091 DYQ131091:DYX131091 EIM131091:EIT131091 ESI131091:ESP131091 FCE131091:FCL131091 FMA131091:FMH131091 FVW131091:FWD131091 GFS131091:GFZ131091 GPO131091:GPV131091 GZK131091:GZR131091 HJG131091:HJN131091 HTC131091:HTJ131091 ICY131091:IDF131091 IMU131091:INB131091 IWQ131091:IWX131091 JGM131091:JGT131091 JQI131091:JQP131091 KAE131091:KAL131091 KKA131091:KKH131091 KTW131091:KUD131091 LDS131091:LDZ131091 LNO131091:LNV131091 LXK131091:LXR131091 MHG131091:MHN131091 MRC131091:MRJ131091 NAY131091:NBF131091 NKU131091:NLB131091 NUQ131091:NUX131091 OEM131091:OET131091 OOI131091:OOP131091 OYE131091:OYL131091 PIA131091:PIH131091 PRW131091:PSD131091 QBS131091:QBZ131091 QLO131091:QLV131091 QVK131091:QVR131091 RFG131091:RFN131091 RPC131091:RPJ131091 RYY131091:RZF131091 SIU131091:SJB131091 SSQ131091:SSX131091 TCM131091:TCT131091 TMI131091:TMP131091 TWE131091:TWL131091 UGA131091:UGH131091 UPW131091:UQD131091 UZS131091:UZZ131091 VJO131091:VJV131091 VTK131091:VTR131091 WDG131091:WDN131091 WNC131091:WNJ131091 WWY131091:WXF131091 KM196627:KT196627 UI196627:UP196627 AEE196627:AEL196627 AOA196627:AOH196627 AXW196627:AYD196627 BHS196627:BHZ196627 BRO196627:BRV196627 CBK196627:CBR196627 CLG196627:CLN196627 CVC196627:CVJ196627 DEY196627:DFF196627 DOU196627:DPB196627 DYQ196627:DYX196627 EIM196627:EIT196627 ESI196627:ESP196627 FCE196627:FCL196627 FMA196627:FMH196627 FVW196627:FWD196627 GFS196627:GFZ196627 GPO196627:GPV196627 GZK196627:GZR196627 HJG196627:HJN196627 HTC196627:HTJ196627 ICY196627:IDF196627 IMU196627:INB196627 IWQ196627:IWX196627 JGM196627:JGT196627 JQI196627:JQP196627 KAE196627:KAL196627 KKA196627:KKH196627 KTW196627:KUD196627 LDS196627:LDZ196627 LNO196627:LNV196627 LXK196627:LXR196627 MHG196627:MHN196627 MRC196627:MRJ196627 NAY196627:NBF196627 NKU196627:NLB196627 NUQ196627:NUX196627 OEM196627:OET196627 OOI196627:OOP196627 OYE196627:OYL196627 PIA196627:PIH196627 PRW196627:PSD196627 QBS196627:QBZ196627 QLO196627:QLV196627 QVK196627:QVR196627 RFG196627:RFN196627 RPC196627:RPJ196627 RYY196627:RZF196627 SIU196627:SJB196627 SSQ196627:SSX196627 TCM196627:TCT196627 TMI196627:TMP196627 TWE196627:TWL196627 UGA196627:UGH196627 UPW196627:UQD196627 UZS196627:UZZ196627 VJO196627:VJV196627 VTK196627:VTR196627 WDG196627:WDN196627 WNC196627:WNJ196627 WWY196627:WXF196627 KM262163:KT262163 UI262163:UP262163 AEE262163:AEL262163 AOA262163:AOH262163 AXW262163:AYD262163 BHS262163:BHZ262163 BRO262163:BRV262163 CBK262163:CBR262163 CLG262163:CLN262163 CVC262163:CVJ262163 DEY262163:DFF262163 DOU262163:DPB262163 DYQ262163:DYX262163 EIM262163:EIT262163 ESI262163:ESP262163 FCE262163:FCL262163 FMA262163:FMH262163 FVW262163:FWD262163 GFS262163:GFZ262163 GPO262163:GPV262163 GZK262163:GZR262163 HJG262163:HJN262163 HTC262163:HTJ262163 ICY262163:IDF262163 IMU262163:INB262163 IWQ262163:IWX262163 JGM262163:JGT262163 JQI262163:JQP262163 KAE262163:KAL262163 KKA262163:KKH262163 KTW262163:KUD262163 LDS262163:LDZ262163 LNO262163:LNV262163 LXK262163:LXR262163 MHG262163:MHN262163 MRC262163:MRJ262163 NAY262163:NBF262163 NKU262163:NLB262163 NUQ262163:NUX262163 OEM262163:OET262163 OOI262163:OOP262163 OYE262163:OYL262163 PIA262163:PIH262163 PRW262163:PSD262163 QBS262163:QBZ262163 QLO262163:QLV262163 QVK262163:QVR262163 RFG262163:RFN262163 RPC262163:RPJ262163 RYY262163:RZF262163 SIU262163:SJB262163 SSQ262163:SSX262163 TCM262163:TCT262163 TMI262163:TMP262163 TWE262163:TWL262163 UGA262163:UGH262163 UPW262163:UQD262163 UZS262163:UZZ262163 VJO262163:VJV262163 VTK262163:VTR262163 WDG262163:WDN262163 WNC262163:WNJ262163 WWY262163:WXF262163 KM327699:KT327699 UI327699:UP327699 AEE327699:AEL327699 AOA327699:AOH327699 AXW327699:AYD327699 BHS327699:BHZ327699 BRO327699:BRV327699 CBK327699:CBR327699 CLG327699:CLN327699 CVC327699:CVJ327699 DEY327699:DFF327699 DOU327699:DPB327699 DYQ327699:DYX327699 EIM327699:EIT327699 ESI327699:ESP327699 FCE327699:FCL327699 FMA327699:FMH327699 FVW327699:FWD327699 GFS327699:GFZ327699 GPO327699:GPV327699 GZK327699:GZR327699 HJG327699:HJN327699 HTC327699:HTJ327699 ICY327699:IDF327699 IMU327699:INB327699 IWQ327699:IWX327699 JGM327699:JGT327699 JQI327699:JQP327699 KAE327699:KAL327699 KKA327699:KKH327699 KTW327699:KUD327699 LDS327699:LDZ327699 LNO327699:LNV327699 LXK327699:LXR327699 MHG327699:MHN327699 MRC327699:MRJ327699 NAY327699:NBF327699 NKU327699:NLB327699 NUQ327699:NUX327699 OEM327699:OET327699 OOI327699:OOP327699 OYE327699:OYL327699 PIA327699:PIH327699 PRW327699:PSD327699 QBS327699:QBZ327699 QLO327699:QLV327699 QVK327699:QVR327699 RFG327699:RFN327699 RPC327699:RPJ327699 RYY327699:RZF327699 SIU327699:SJB327699 SSQ327699:SSX327699 TCM327699:TCT327699 TMI327699:TMP327699 TWE327699:TWL327699 UGA327699:UGH327699 UPW327699:UQD327699 UZS327699:UZZ327699 VJO327699:VJV327699 VTK327699:VTR327699 WDG327699:WDN327699 WNC327699:WNJ327699 WWY327699:WXF327699 KM393235:KT393235 UI393235:UP393235 AEE393235:AEL393235 AOA393235:AOH393235 AXW393235:AYD393235 BHS393235:BHZ393235 BRO393235:BRV393235 CBK393235:CBR393235 CLG393235:CLN393235 CVC393235:CVJ393235 DEY393235:DFF393235 DOU393235:DPB393235 DYQ393235:DYX393235 EIM393235:EIT393235 ESI393235:ESP393235 FCE393235:FCL393235 FMA393235:FMH393235 FVW393235:FWD393235 GFS393235:GFZ393235 GPO393235:GPV393235 GZK393235:GZR393235 HJG393235:HJN393235 HTC393235:HTJ393235 ICY393235:IDF393235 IMU393235:INB393235 IWQ393235:IWX393235 JGM393235:JGT393235 JQI393235:JQP393235 KAE393235:KAL393235 KKA393235:KKH393235 KTW393235:KUD393235 LDS393235:LDZ393235 LNO393235:LNV393235 LXK393235:LXR393235 MHG393235:MHN393235 MRC393235:MRJ393235 NAY393235:NBF393235 NKU393235:NLB393235 NUQ393235:NUX393235 OEM393235:OET393235 OOI393235:OOP393235 OYE393235:OYL393235 PIA393235:PIH393235 PRW393235:PSD393235 QBS393235:QBZ393235 QLO393235:QLV393235 QVK393235:QVR393235 RFG393235:RFN393235 RPC393235:RPJ393235 RYY393235:RZF393235 SIU393235:SJB393235 SSQ393235:SSX393235 TCM393235:TCT393235 TMI393235:TMP393235 TWE393235:TWL393235 UGA393235:UGH393235 UPW393235:UQD393235 UZS393235:UZZ393235 VJO393235:VJV393235 VTK393235:VTR393235 WDG393235:WDN393235 WNC393235:WNJ393235 WWY393235:WXF393235 KM458771:KT458771 UI458771:UP458771 AEE458771:AEL458771 AOA458771:AOH458771 AXW458771:AYD458771 BHS458771:BHZ458771 BRO458771:BRV458771 CBK458771:CBR458771 CLG458771:CLN458771 CVC458771:CVJ458771 DEY458771:DFF458771 DOU458771:DPB458771 DYQ458771:DYX458771 EIM458771:EIT458771 ESI458771:ESP458771 FCE458771:FCL458771 FMA458771:FMH458771 FVW458771:FWD458771 GFS458771:GFZ458771 GPO458771:GPV458771 GZK458771:GZR458771 HJG458771:HJN458771 HTC458771:HTJ458771 ICY458771:IDF458771 IMU458771:INB458771 IWQ458771:IWX458771 JGM458771:JGT458771 JQI458771:JQP458771 KAE458771:KAL458771 KKA458771:KKH458771 KTW458771:KUD458771 LDS458771:LDZ458771 LNO458771:LNV458771 LXK458771:LXR458771 MHG458771:MHN458771 MRC458771:MRJ458771 NAY458771:NBF458771 NKU458771:NLB458771 NUQ458771:NUX458771 OEM458771:OET458771 OOI458771:OOP458771 OYE458771:OYL458771 PIA458771:PIH458771 PRW458771:PSD458771 QBS458771:QBZ458771 QLO458771:QLV458771 QVK458771:QVR458771 RFG458771:RFN458771 RPC458771:RPJ458771 RYY458771:RZF458771 SIU458771:SJB458771 SSQ458771:SSX458771 TCM458771:TCT458771 TMI458771:TMP458771 TWE458771:TWL458771 UGA458771:UGH458771 UPW458771:UQD458771 UZS458771:UZZ458771 VJO458771:VJV458771 VTK458771:VTR458771 WDG458771:WDN458771 WNC458771:WNJ458771 WWY458771:WXF458771 KM524307:KT524307 UI524307:UP524307 AEE524307:AEL524307 AOA524307:AOH524307 AXW524307:AYD524307 BHS524307:BHZ524307 BRO524307:BRV524307 CBK524307:CBR524307 CLG524307:CLN524307 CVC524307:CVJ524307 DEY524307:DFF524307 DOU524307:DPB524307 DYQ524307:DYX524307 EIM524307:EIT524307 ESI524307:ESP524307 FCE524307:FCL524307 FMA524307:FMH524307 FVW524307:FWD524307 GFS524307:GFZ524307 GPO524307:GPV524307 GZK524307:GZR524307 HJG524307:HJN524307 HTC524307:HTJ524307 ICY524307:IDF524307 IMU524307:INB524307 IWQ524307:IWX524307 JGM524307:JGT524307 JQI524307:JQP524307 KAE524307:KAL524307 KKA524307:KKH524307 KTW524307:KUD524307 LDS524307:LDZ524307 LNO524307:LNV524307 LXK524307:LXR524307 MHG524307:MHN524307 MRC524307:MRJ524307 NAY524307:NBF524307 NKU524307:NLB524307 NUQ524307:NUX524307 OEM524307:OET524307 OOI524307:OOP524307 OYE524307:OYL524307 PIA524307:PIH524307 PRW524307:PSD524307 QBS524307:QBZ524307 QLO524307:QLV524307 QVK524307:QVR524307 RFG524307:RFN524307 RPC524307:RPJ524307 RYY524307:RZF524307 SIU524307:SJB524307 SSQ524307:SSX524307 TCM524307:TCT524307 TMI524307:TMP524307 TWE524307:TWL524307 UGA524307:UGH524307 UPW524307:UQD524307 UZS524307:UZZ524307 VJO524307:VJV524307 VTK524307:VTR524307 WDG524307:WDN524307 WNC524307:WNJ524307 WWY524307:WXF524307 KM589843:KT589843 UI589843:UP589843 AEE589843:AEL589843 AOA589843:AOH589843 AXW589843:AYD589843 BHS589843:BHZ589843 BRO589843:BRV589843 CBK589843:CBR589843 CLG589843:CLN589843 CVC589843:CVJ589843 DEY589843:DFF589843 DOU589843:DPB589843 DYQ589843:DYX589843 EIM589843:EIT589843 ESI589843:ESP589843 FCE589843:FCL589843 FMA589843:FMH589843 FVW589843:FWD589843 GFS589843:GFZ589843 GPO589843:GPV589843 GZK589843:GZR589843 HJG589843:HJN589843 HTC589843:HTJ589843 ICY589843:IDF589843 IMU589843:INB589843 IWQ589843:IWX589843 JGM589843:JGT589843 JQI589843:JQP589843 KAE589843:KAL589843 KKA589843:KKH589843 KTW589843:KUD589843 LDS589843:LDZ589843 LNO589843:LNV589843 LXK589843:LXR589843 MHG589843:MHN589843 MRC589843:MRJ589843 NAY589843:NBF589843 NKU589843:NLB589843 NUQ589843:NUX589843 OEM589843:OET589843 OOI589843:OOP589843 OYE589843:OYL589843 PIA589843:PIH589843 PRW589843:PSD589843 QBS589843:QBZ589843 QLO589843:QLV589843 QVK589843:QVR589843 RFG589843:RFN589843 RPC589843:RPJ589843 RYY589843:RZF589843 SIU589843:SJB589843 SSQ589843:SSX589843 TCM589843:TCT589843 TMI589843:TMP589843 TWE589843:TWL589843 UGA589843:UGH589843 UPW589843:UQD589843 UZS589843:UZZ589843 VJO589843:VJV589843 VTK589843:VTR589843 WDG589843:WDN589843 WNC589843:WNJ589843 WWY589843:WXF589843 KM655379:KT655379 UI655379:UP655379 AEE655379:AEL655379 AOA655379:AOH655379 AXW655379:AYD655379 BHS655379:BHZ655379 BRO655379:BRV655379 CBK655379:CBR655379 CLG655379:CLN655379 CVC655379:CVJ655379 DEY655379:DFF655379 DOU655379:DPB655379 DYQ655379:DYX655379 EIM655379:EIT655379 ESI655379:ESP655379 FCE655379:FCL655379 FMA655379:FMH655379 FVW655379:FWD655379 GFS655379:GFZ655379 GPO655379:GPV655379 GZK655379:GZR655379 HJG655379:HJN655379 HTC655379:HTJ655379 ICY655379:IDF655379 IMU655379:INB655379 IWQ655379:IWX655379 JGM655379:JGT655379 JQI655379:JQP655379 KAE655379:KAL655379 KKA655379:KKH655379 KTW655379:KUD655379 LDS655379:LDZ655379 LNO655379:LNV655379 LXK655379:LXR655379 MHG655379:MHN655379 MRC655379:MRJ655379 NAY655379:NBF655379 NKU655379:NLB655379 NUQ655379:NUX655379 OEM655379:OET655379 OOI655379:OOP655379 OYE655379:OYL655379 PIA655379:PIH655379 PRW655379:PSD655379 QBS655379:QBZ655379 QLO655379:QLV655379 QVK655379:QVR655379 RFG655379:RFN655379 RPC655379:RPJ655379 RYY655379:RZF655379 SIU655379:SJB655379 SSQ655379:SSX655379 TCM655379:TCT655379 TMI655379:TMP655379 TWE655379:TWL655379 UGA655379:UGH655379 UPW655379:UQD655379 UZS655379:UZZ655379 VJO655379:VJV655379 VTK655379:VTR655379 WDG655379:WDN655379 WNC655379:WNJ655379 WWY655379:WXF655379 KM720915:KT720915 UI720915:UP720915 AEE720915:AEL720915 AOA720915:AOH720915 AXW720915:AYD720915 BHS720915:BHZ720915 BRO720915:BRV720915 CBK720915:CBR720915 CLG720915:CLN720915 CVC720915:CVJ720915 DEY720915:DFF720915 DOU720915:DPB720915 DYQ720915:DYX720915 EIM720915:EIT720915 ESI720915:ESP720915 FCE720915:FCL720915 FMA720915:FMH720915 FVW720915:FWD720915 GFS720915:GFZ720915 GPO720915:GPV720915 GZK720915:GZR720915 HJG720915:HJN720915 HTC720915:HTJ720915 ICY720915:IDF720915 IMU720915:INB720915 IWQ720915:IWX720915 JGM720915:JGT720915 JQI720915:JQP720915 KAE720915:KAL720915 KKA720915:KKH720915 KTW720915:KUD720915 LDS720915:LDZ720915 LNO720915:LNV720915 LXK720915:LXR720915 MHG720915:MHN720915 MRC720915:MRJ720915 NAY720915:NBF720915 NKU720915:NLB720915 NUQ720915:NUX720915 OEM720915:OET720915 OOI720915:OOP720915 OYE720915:OYL720915 PIA720915:PIH720915 PRW720915:PSD720915 QBS720915:QBZ720915 QLO720915:QLV720915 QVK720915:QVR720915 RFG720915:RFN720915 RPC720915:RPJ720915 RYY720915:RZF720915 SIU720915:SJB720915 SSQ720915:SSX720915 TCM720915:TCT720915 TMI720915:TMP720915 TWE720915:TWL720915 UGA720915:UGH720915 UPW720915:UQD720915 UZS720915:UZZ720915 VJO720915:VJV720915 VTK720915:VTR720915 WDG720915:WDN720915 WNC720915:WNJ720915 WWY720915:WXF720915 KM786451:KT786451 UI786451:UP786451 AEE786451:AEL786451 AOA786451:AOH786451 AXW786451:AYD786451 BHS786451:BHZ786451 BRO786451:BRV786451 CBK786451:CBR786451 CLG786451:CLN786451 CVC786451:CVJ786451 DEY786451:DFF786451 DOU786451:DPB786451 DYQ786451:DYX786451 EIM786451:EIT786451 ESI786451:ESP786451 FCE786451:FCL786451 FMA786451:FMH786451 FVW786451:FWD786451 GFS786451:GFZ786451 GPO786451:GPV786451 GZK786451:GZR786451 HJG786451:HJN786451 HTC786451:HTJ786451 ICY786451:IDF786451 IMU786451:INB786451 IWQ786451:IWX786451 JGM786451:JGT786451 JQI786451:JQP786451 KAE786451:KAL786451 KKA786451:KKH786451 KTW786451:KUD786451 LDS786451:LDZ786451 LNO786451:LNV786451 LXK786451:LXR786451 MHG786451:MHN786451 MRC786451:MRJ786451 NAY786451:NBF786451 NKU786451:NLB786451 NUQ786451:NUX786451 OEM786451:OET786451 OOI786451:OOP786451 OYE786451:OYL786451 PIA786451:PIH786451 PRW786451:PSD786451 QBS786451:QBZ786451 QLO786451:QLV786451 QVK786451:QVR786451 RFG786451:RFN786451 RPC786451:RPJ786451 RYY786451:RZF786451 SIU786451:SJB786451 SSQ786451:SSX786451 TCM786451:TCT786451 TMI786451:TMP786451 TWE786451:TWL786451 UGA786451:UGH786451 UPW786451:UQD786451 UZS786451:UZZ786451 VJO786451:VJV786451 VTK786451:VTR786451 WDG786451:WDN786451 WNC786451:WNJ786451 WWY786451:WXF786451 KM851987:KT851987 UI851987:UP851987 AEE851987:AEL851987 AOA851987:AOH851987 AXW851987:AYD851987 BHS851987:BHZ851987 BRO851987:BRV851987 CBK851987:CBR851987 CLG851987:CLN851987 CVC851987:CVJ851987 DEY851987:DFF851987 DOU851987:DPB851987 DYQ851987:DYX851987 EIM851987:EIT851987 ESI851987:ESP851987 FCE851987:FCL851987 FMA851987:FMH851987 FVW851987:FWD851987 GFS851987:GFZ851987 GPO851987:GPV851987 GZK851987:GZR851987 HJG851987:HJN851987 HTC851987:HTJ851987 ICY851987:IDF851987 IMU851987:INB851987 IWQ851987:IWX851987 JGM851987:JGT851987 JQI851987:JQP851987 KAE851987:KAL851987 KKA851987:KKH851987 KTW851987:KUD851987 LDS851987:LDZ851987 LNO851987:LNV851987 LXK851987:LXR851987 MHG851987:MHN851987 MRC851987:MRJ851987 NAY851987:NBF851987 NKU851987:NLB851987 NUQ851987:NUX851987 OEM851987:OET851987 OOI851987:OOP851987 OYE851987:OYL851987 PIA851987:PIH851987 PRW851987:PSD851987 QBS851987:QBZ851987 QLO851987:QLV851987 QVK851987:QVR851987 RFG851987:RFN851987 RPC851987:RPJ851987 RYY851987:RZF851987 SIU851987:SJB851987 SSQ851987:SSX851987 TCM851987:TCT851987 TMI851987:TMP851987 TWE851987:TWL851987 UGA851987:UGH851987 UPW851987:UQD851987 UZS851987:UZZ851987 VJO851987:VJV851987 VTK851987:VTR851987 WDG851987:WDN851987 WNC851987:WNJ851987 WWY851987:WXF851987 KM917523:KT917523 UI917523:UP917523 AEE917523:AEL917523 AOA917523:AOH917523 AXW917523:AYD917523 BHS917523:BHZ917523 BRO917523:BRV917523 CBK917523:CBR917523 CLG917523:CLN917523 CVC917523:CVJ917523 DEY917523:DFF917523 DOU917523:DPB917523 DYQ917523:DYX917523 EIM917523:EIT917523 ESI917523:ESP917523 FCE917523:FCL917523 FMA917523:FMH917523 FVW917523:FWD917523 GFS917523:GFZ917523 GPO917523:GPV917523 GZK917523:GZR917523 HJG917523:HJN917523 HTC917523:HTJ917523 ICY917523:IDF917523 IMU917523:INB917523 IWQ917523:IWX917523 JGM917523:JGT917523 JQI917523:JQP917523 KAE917523:KAL917523 KKA917523:KKH917523 KTW917523:KUD917523 LDS917523:LDZ917523 LNO917523:LNV917523 LXK917523:LXR917523 MHG917523:MHN917523 MRC917523:MRJ917523 NAY917523:NBF917523 NKU917523:NLB917523 NUQ917523:NUX917523 OEM917523:OET917523 OOI917523:OOP917523 OYE917523:OYL917523 PIA917523:PIH917523 PRW917523:PSD917523 QBS917523:QBZ917523 QLO917523:QLV917523 QVK917523:QVR917523 RFG917523:RFN917523 RPC917523:RPJ917523 RYY917523:RZF917523 SIU917523:SJB917523 SSQ917523:SSX917523 TCM917523:TCT917523 TMI917523:TMP917523 TWE917523:TWL917523 UGA917523:UGH917523 UPW917523:UQD917523 UZS917523:UZZ917523 VJO917523:VJV917523 VTK917523:VTR917523 WDG917523:WDN917523 WNC917523:WNJ917523 WWY917523:WXF917523 WWY983059:WXF983059 KM983059:KT983059 UI983059:UP983059 AEE983059:AEL983059 AOA983059:AOH983059 AXW983059:AYD983059 BHS983059:BHZ983059 BRO983059:BRV983059 CBK983059:CBR983059 CLG983059:CLN983059 CVC983059:CVJ983059 DEY983059:DFF983059 DOU983059:DPB983059 DYQ983059:DYX983059 EIM983059:EIT983059 ESI983059:ESP983059 FCE983059:FCL983059 FMA983059:FMH983059 FVW983059:FWD983059 GFS983059:GFZ983059 GPO983059:GPV983059 GZK983059:GZR983059 HJG983059:HJN983059 HTC983059:HTJ983059 ICY983059:IDF983059 IMU983059:INB983059 IWQ983059:IWX983059 JGM983059:JGT983059 JQI983059:JQP983059 KAE983059:KAL983059 KKA983059:KKH983059 KTW983059:KUD983059 LDS983059:LDZ983059 LNO983059:LNV983059 LXK983059:LXR983059 MHG983059:MHN983059 MRC983059:MRJ983059 NAY983059:NBF983059 NKU983059:NLB983059 NUQ983059:NUX983059 OEM983059:OET983059 OOI983059:OOP983059 OYE983059:OYL983059 PIA983059:PIH983059 PRW983059:PSD983059 QBS983059:QBZ983059 QLO983059:QLV983059 QVK983059:QVR983059 RFG983059:RFN983059 RPC983059:RPJ983059 RYY983059:RZF983059 SIU983059:SJB983059 SSQ983059:SSX983059 TCM983059:TCT983059 TMI983059:TMP983059 TWE983059:TWL983059 UGA983059:UGH983059 UPW983059:UQD983059 UZS983059:UZZ983059 VJO983059:VJV983059 VTK983059:VTR983059 WDG983059:WDN983059 WNC983059:WNJ983059 O917523:BE917523 O851987:BE851987 O786451:BE786451 O720915:BE720915 O655379:BE655379 O589843:BE589843 O524307:BE524307 O458771:BE458771 O393235:BE393235 O327699:BE327699 O262163:BE262163 O196627:BE196627 O131091:BE131091 O65555:BE65555 O983059:BE983059">
      <formula1>kind_of_cons</formula1>
    </dataValidation>
    <dataValidation type="list" allowBlank="1" showInputMessage="1" showErrorMessage="1" errorTitle="Ошибка" error="Выберите значение из списка" sqref="WWW983060 M65556 KK65556 UG65556 AEC65556 ANY65556 AXU65556 BHQ65556 BRM65556 CBI65556 CLE65556 CVA65556 DEW65556 DOS65556 DYO65556 EIK65556 ESG65556 FCC65556 FLY65556 FVU65556 GFQ65556 GPM65556 GZI65556 HJE65556 HTA65556 ICW65556 IMS65556 IWO65556 JGK65556 JQG65556 KAC65556 KJY65556 KTU65556 LDQ65556 LNM65556 LXI65556 MHE65556 MRA65556 NAW65556 NKS65556 NUO65556 OEK65556 OOG65556 OYC65556 PHY65556 PRU65556 QBQ65556 QLM65556 QVI65556 RFE65556 RPA65556 RYW65556 SIS65556 SSO65556 TCK65556 TMG65556 TWC65556 UFY65556 UPU65556 UZQ65556 VJM65556 VTI65556 WDE65556 WNA65556 WWW65556 M131092 KK131092 UG131092 AEC131092 ANY131092 AXU131092 BHQ131092 BRM131092 CBI131092 CLE131092 CVA131092 DEW131092 DOS131092 DYO131092 EIK131092 ESG131092 FCC131092 FLY131092 FVU131092 GFQ131092 GPM131092 GZI131092 HJE131092 HTA131092 ICW131092 IMS131092 IWO131092 JGK131092 JQG131092 KAC131092 KJY131092 KTU131092 LDQ131092 LNM131092 LXI131092 MHE131092 MRA131092 NAW131092 NKS131092 NUO131092 OEK131092 OOG131092 OYC131092 PHY131092 PRU131092 QBQ131092 QLM131092 QVI131092 RFE131092 RPA131092 RYW131092 SIS131092 SSO131092 TCK131092 TMG131092 TWC131092 UFY131092 UPU131092 UZQ131092 VJM131092 VTI131092 WDE131092 WNA131092 WWW131092 M196628 KK196628 UG196628 AEC196628 ANY196628 AXU196628 BHQ196628 BRM196628 CBI196628 CLE196628 CVA196628 DEW196628 DOS196628 DYO196628 EIK196628 ESG196628 FCC196628 FLY196628 FVU196628 GFQ196628 GPM196628 GZI196628 HJE196628 HTA196628 ICW196628 IMS196628 IWO196628 JGK196628 JQG196628 KAC196628 KJY196628 KTU196628 LDQ196628 LNM196628 LXI196628 MHE196628 MRA196628 NAW196628 NKS196628 NUO196628 OEK196628 OOG196628 OYC196628 PHY196628 PRU196628 QBQ196628 QLM196628 QVI196628 RFE196628 RPA196628 RYW196628 SIS196628 SSO196628 TCK196628 TMG196628 TWC196628 UFY196628 UPU196628 UZQ196628 VJM196628 VTI196628 WDE196628 WNA196628 WWW196628 M262164 KK262164 UG262164 AEC262164 ANY262164 AXU262164 BHQ262164 BRM262164 CBI262164 CLE262164 CVA262164 DEW262164 DOS262164 DYO262164 EIK262164 ESG262164 FCC262164 FLY262164 FVU262164 GFQ262164 GPM262164 GZI262164 HJE262164 HTA262164 ICW262164 IMS262164 IWO262164 JGK262164 JQG262164 KAC262164 KJY262164 KTU262164 LDQ262164 LNM262164 LXI262164 MHE262164 MRA262164 NAW262164 NKS262164 NUO262164 OEK262164 OOG262164 OYC262164 PHY262164 PRU262164 QBQ262164 QLM262164 QVI262164 RFE262164 RPA262164 RYW262164 SIS262164 SSO262164 TCK262164 TMG262164 TWC262164 UFY262164 UPU262164 UZQ262164 VJM262164 VTI262164 WDE262164 WNA262164 WWW262164 M327700 KK327700 UG327700 AEC327700 ANY327700 AXU327700 BHQ327700 BRM327700 CBI327700 CLE327700 CVA327700 DEW327700 DOS327700 DYO327700 EIK327700 ESG327700 FCC327700 FLY327700 FVU327700 GFQ327700 GPM327700 GZI327700 HJE327700 HTA327700 ICW327700 IMS327700 IWO327700 JGK327700 JQG327700 KAC327700 KJY327700 KTU327700 LDQ327700 LNM327700 LXI327700 MHE327700 MRA327700 NAW327700 NKS327700 NUO327700 OEK327700 OOG327700 OYC327700 PHY327700 PRU327700 QBQ327700 QLM327700 QVI327700 RFE327700 RPA327700 RYW327700 SIS327700 SSO327700 TCK327700 TMG327700 TWC327700 UFY327700 UPU327700 UZQ327700 VJM327700 VTI327700 WDE327700 WNA327700 WWW327700 M393236 KK393236 UG393236 AEC393236 ANY393236 AXU393236 BHQ393236 BRM393236 CBI393236 CLE393236 CVA393236 DEW393236 DOS393236 DYO393236 EIK393236 ESG393236 FCC393236 FLY393236 FVU393236 GFQ393236 GPM393236 GZI393236 HJE393236 HTA393236 ICW393236 IMS393236 IWO393236 JGK393236 JQG393236 KAC393236 KJY393236 KTU393236 LDQ393236 LNM393236 LXI393236 MHE393236 MRA393236 NAW393236 NKS393236 NUO393236 OEK393236 OOG393236 OYC393236 PHY393236 PRU393236 QBQ393236 QLM393236 QVI393236 RFE393236 RPA393236 RYW393236 SIS393236 SSO393236 TCK393236 TMG393236 TWC393236 UFY393236 UPU393236 UZQ393236 VJM393236 VTI393236 WDE393236 WNA393236 WWW393236 M458772 KK458772 UG458772 AEC458772 ANY458772 AXU458772 BHQ458772 BRM458772 CBI458772 CLE458772 CVA458772 DEW458772 DOS458772 DYO458772 EIK458772 ESG458772 FCC458772 FLY458772 FVU458772 GFQ458772 GPM458772 GZI458772 HJE458772 HTA458772 ICW458772 IMS458772 IWO458772 JGK458772 JQG458772 KAC458772 KJY458772 KTU458772 LDQ458772 LNM458772 LXI458772 MHE458772 MRA458772 NAW458772 NKS458772 NUO458772 OEK458772 OOG458772 OYC458772 PHY458772 PRU458772 QBQ458772 QLM458772 QVI458772 RFE458772 RPA458772 RYW458772 SIS458772 SSO458772 TCK458772 TMG458772 TWC458772 UFY458772 UPU458772 UZQ458772 VJM458772 VTI458772 WDE458772 WNA458772 WWW458772 M524308 KK524308 UG524308 AEC524308 ANY524308 AXU524308 BHQ524308 BRM524308 CBI524308 CLE524308 CVA524308 DEW524308 DOS524308 DYO524308 EIK524308 ESG524308 FCC524308 FLY524308 FVU524308 GFQ524308 GPM524308 GZI524308 HJE524308 HTA524308 ICW524308 IMS524308 IWO524308 JGK524308 JQG524308 KAC524308 KJY524308 KTU524308 LDQ524308 LNM524308 LXI524308 MHE524308 MRA524308 NAW524308 NKS524308 NUO524308 OEK524308 OOG524308 OYC524308 PHY524308 PRU524308 QBQ524308 QLM524308 QVI524308 RFE524308 RPA524308 RYW524308 SIS524308 SSO524308 TCK524308 TMG524308 TWC524308 UFY524308 UPU524308 UZQ524308 VJM524308 VTI524308 WDE524308 WNA524308 WWW524308 M589844 KK589844 UG589844 AEC589844 ANY589844 AXU589844 BHQ589844 BRM589844 CBI589844 CLE589844 CVA589844 DEW589844 DOS589844 DYO589844 EIK589844 ESG589844 FCC589844 FLY589844 FVU589844 GFQ589844 GPM589844 GZI589844 HJE589844 HTA589844 ICW589844 IMS589844 IWO589844 JGK589844 JQG589844 KAC589844 KJY589844 KTU589844 LDQ589844 LNM589844 LXI589844 MHE589844 MRA589844 NAW589844 NKS589844 NUO589844 OEK589844 OOG589844 OYC589844 PHY589844 PRU589844 QBQ589844 QLM589844 QVI589844 RFE589844 RPA589844 RYW589844 SIS589844 SSO589844 TCK589844 TMG589844 TWC589844 UFY589844 UPU589844 UZQ589844 VJM589844 VTI589844 WDE589844 WNA589844 WWW589844 M655380 KK655380 UG655380 AEC655380 ANY655380 AXU655380 BHQ655380 BRM655380 CBI655380 CLE655380 CVA655380 DEW655380 DOS655380 DYO655380 EIK655380 ESG655380 FCC655380 FLY655380 FVU655380 GFQ655380 GPM655380 GZI655380 HJE655380 HTA655380 ICW655380 IMS655380 IWO655380 JGK655380 JQG655380 KAC655380 KJY655380 KTU655380 LDQ655380 LNM655380 LXI655380 MHE655380 MRA655380 NAW655380 NKS655380 NUO655380 OEK655380 OOG655380 OYC655380 PHY655380 PRU655380 QBQ655380 QLM655380 QVI655380 RFE655380 RPA655380 RYW655380 SIS655380 SSO655380 TCK655380 TMG655380 TWC655380 UFY655380 UPU655380 UZQ655380 VJM655380 VTI655380 WDE655380 WNA655380 WWW655380 M720916 KK720916 UG720916 AEC720916 ANY720916 AXU720916 BHQ720916 BRM720916 CBI720916 CLE720916 CVA720916 DEW720916 DOS720916 DYO720916 EIK720916 ESG720916 FCC720916 FLY720916 FVU720916 GFQ720916 GPM720916 GZI720916 HJE720916 HTA720916 ICW720916 IMS720916 IWO720916 JGK720916 JQG720916 KAC720916 KJY720916 KTU720916 LDQ720916 LNM720916 LXI720916 MHE720916 MRA720916 NAW720916 NKS720916 NUO720916 OEK720916 OOG720916 OYC720916 PHY720916 PRU720916 QBQ720916 QLM720916 QVI720916 RFE720916 RPA720916 RYW720916 SIS720916 SSO720916 TCK720916 TMG720916 TWC720916 UFY720916 UPU720916 UZQ720916 VJM720916 VTI720916 WDE720916 WNA720916 WWW720916 M786452 KK786452 UG786452 AEC786452 ANY786452 AXU786452 BHQ786452 BRM786452 CBI786452 CLE786452 CVA786452 DEW786452 DOS786452 DYO786452 EIK786452 ESG786452 FCC786452 FLY786452 FVU786452 GFQ786452 GPM786452 GZI786452 HJE786452 HTA786452 ICW786452 IMS786452 IWO786452 JGK786452 JQG786452 KAC786452 KJY786452 KTU786452 LDQ786452 LNM786452 LXI786452 MHE786452 MRA786452 NAW786452 NKS786452 NUO786452 OEK786452 OOG786452 OYC786452 PHY786452 PRU786452 QBQ786452 QLM786452 QVI786452 RFE786452 RPA786452 RYW786452 SIS786452 SSO786452 TCK786452 TMG786452 TWC786452 UFY786452 UPU786452 UZQ786452 VJM786452 VTI786452 WDE786452 WNA786452 WWW786452 M851988 KK851988 UG851988 AEC851988 ANY851988 AXU851988 BHQ851988 BRM851988 CBI851988 CLE851988 CVA851988 DEW851988 DOS851988 DYO851988 EIK851988 ESG851988 FCC851988 FLY851988 FVU851988 GFQ851988 GPM851988 GZI851988 HJE851988 HTA851988 ICW851988 IMS851988 IWO851988 JGK851988 JQG851988 KAC851988 KJY851988 KTU851988 LDQ851988 LNM851988 LXI851988 MHE851988 MRA851988 NAW851988 NKS851988 NUO851988 OEK851988 OOG851988 OYC851988 PHY851988 PRU851988 QBQ851988 QLM851988 QVI851988 RFE851988 RPA851988 RYW851988 SIS851988 SSO851988 TCK851988 TMG851988 TWC851988 UFY851988 UPU851988 UZQ851988 VJM851988 VTI851988 WDE851988 WNA851988 WWW851988 M917524 KK917524 UG917524 AEC917524 ANY917524 AXU917524 BHQ917524 BRM917524 CBI917524 CLE917524 CVA917524 DEW917524 DOS917524 DYO917524 EIK917524 ESG917524 FCC917524 FLY917524 FVU917524 GFQ917524 GPM917524 GZI917524 HJE917524 HTA917524 ICW917524 IMS917524 IWO917524 JGK917524 JQG917524 KAC917524 KJY917524 KTU917524 LDQ917524 LNM917524 LXI917524 MHE917524 MRA917524 NAW917524 NKS917524 NUO917524 OEK917524 OOG917524 OYC917524 PHY917524 PRU917524 QBQ917524 QLM917524 QVI917524 RFE917524 RPA917524 RYW917524 SIS917524 SSO917524 TCK917524 TMG917524 TWC917524 UFY917524 UPU917524 UZQ917524 VJM917524 VTI917524 WDE917524 WNA917524 WWW917524 M983060 KK983060 UG983060 AEC983060 ANY983060 AXU983060 BHQ983060 BRM983060 CBI983060 CLE983060 CVA983060 DEW983060 DOS983060 DYO983060 EIK983060 ESG983060 FCC983060 FLY983060 FVU983060 GFQ983060 GPM983060 GZI983060 HJE983060 HTA983060 ICW983060 IMS983060 IWO983060 JGK983060 JQG983060 KAC983060 KJY983060 KTU983060 LDQ983060 LNM983060 LXI983060 MHE983060 MRA983060 NAW983060 NKS983060 NUO983060 OEK983060 OOG983060 OYC983060 PHY983060 PRU983060 QBQ983060 QLM983060 QVI983060 RFE983060 RPA983060 RYW983060 SIS983060 SSO983060 TCK983060 TMG983060 TWC983060 UFY983060 UPU983060 UZQ983060 VJM983060 VTI983060 WDE983060 WNA983060 KK24 M24 WWW24 WNA24 WDE24 VTI24 VJM24 UZQ24 UPU24 UFY24 TWC24 TMG24 TCK24 SSO24 SIS24 RYW24 RPA24 RFE24 QVI24 QLM24 QBQ24 PRU24 PHY24 OYC24 OOG24 OEK24 NUO24 NKS24 NAW24 MRA24 MHE24 LXI24 LNM24 LDQ24 KTU24 KJY24 KAC24 JQG24 JGK24 IWO24 IMS24 ICW24 HTA24 HJE24 GZI24 GPM24 GFQ24 FVU24 FLY24 FCC24 ESG24 EIK24 DYO24 DOS24 DEW24 CVA24 CLE24 CBI24 BRM24 BHQ24 AXU24 ANY24 AEC24 UG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6 KP65556 UL65556 AEH65556 AOD65556 AXZ65556 BHV65556 BRR65556 CBN65556 CLJ65556 CVF65556 DFB65556 DOX65556 DYT65556 EIP65556 ESL65556 FCH65556 FMD65556 FVZ65556 GFV65556 GPR65556 GZN65556 HJJ65556 HTF65556 IDB65556 IMX65556 IWT65556 JGP65556 JQL65556 KAH65556 KKD65556 KTZ65556 LDV65556 LNR65556 LXN65556 MHJ65556 MRF65556 NBB65556 NKX65556 NUT65556 OEP65556 OOL65556 OYH65556 PID65556 PRZ65556 QBV65556 QLR65556 QVN65556 RFJ65556 RPF65556 RZB65556 SIX65556 SST65556 TCP65556 TML65556 TWH65556 UGD65556 UPZ65556 UZV65556 VJR65556 VTN65556 WDJ65556 WNF65556 WXB65556 R131092 KP131092 UL131092 AEH131092 AOD131092 AXZ131092 BHV131092 BRR131092 CBN131092 CLJ131092 CVF131092 DFB131092 DOX131092 DYT131092 EIP131092 ESL131092 FCH131092 FMD131092 FVZ131092 GFV131092 GPR131092 GZN131092 HJJ131092 HTF131092 IDB131092 IMX131092 IWT131092 JGP131092 JQL131092 KAH131092 KKD131092 KTZ131092 LDV131092 LNR131092 LXN131092 MHJ131092 MRF131092 NBB131092 NKX131092 NUT131092 OEP131092 OOL131092 OYH131092 PID131092 PRZ131092 QBV131092 QLR131092 QVN131092 RFJ131092 RPF131092 RZB131092 SIX131092 SST131092 TCP131092 TML131092 TWH131092 UGD131092 UPZ131092 UZV131092 VJR131092 VTN131092 WDJ131092 WNF131092 WXB131092 R196628 KP196628 UL196628 AEH196628 AOD196628 AXZ196628 BHV196628 BRR196628 CBN196628 CLJ196628 CVF196628 DFB196628 DOX196628 DYT196628 EIP196628 ESL196628 FCH196628 FMD196628 FVZ196628 GFV196628 GPR196628 GZN196628 HJJ196628 HTF196628 IDB196628 IMX196628 IWT196628 JGP196628 JQL196628 KAH196628 KKD196628 KTZ196628 LDV196628 LNR196628 LXN196628 MHJ196628 MRF196628 NBB196628 NKX196628 NUT196628 OEP196628 OOL196628 OYH196628 PID196628 PRZ196628 QBV196628 QLR196628 QVN196628 RFJ196628 RPF196628 RZB196628 SIX196628 SST196628 TCP196628 TML196628 TWH196628 UGD196628 UPZ196628 UZV196628 VJR196628 VTN196628 WDJ196628 WNF196628 WXB196628 R262164 KP262164 UL262164 AEH262164 AOD262164 AXZ262164 BHV262164 BRR262164 CBN262164 CLJ262164 CVF262164 DFB262164 DOX262164 DYT262164 EIP262164 ESL262164 FCH262164 FMD262164 FVZ262164 GFV262164 GPR262164 GZN262164 HJJ262164 HTF262164 IDB262164 IMX262164 IWT262164 JGP262164 JQL262164 KAH262164 KKD262164 KTZ262164 LDV262164 LNR262164 LXN262164 MHJ262164 MRF262164 NBB262164 NKX262164 NUT262164 OEP262164 OOL262164 OYH262164 PID262164 PRZ262164 QBV262164 QLR262164 QVN262164 RFJ262164 RPF262164 RZB262164 SIX262164 SST262164 TCP262164 TML262164 TWH262164 UGD262164 UPZ262164 UZV262164 VJR262164 VTN262164 WDJ262164 WNF262164 WXB262164 R327700 KP327700 UL327700 AEH327700 AOD327700 AXZ327700 BHV327700 BRR327700 CBN327700 CLJ327700 CVF327700 DFB327700 DOX327700 DYT327700 EIP327700 ESL327700 FCH327700 FMD327700 FVZ327700 GFV327700 GPR327700 GZN327700 HJJ327700 HTF327700 IDB327700 IMX327700 IWT327700 JGP327700 JQL327700 KAH327700 KKD327700 KTZ327700 LDV327700 LNR327700 LXN327700 MHJ327700 MRF327700 NBB327700 NKX327700 NUT327700 OEP327700 OOL327700 OYH327700 PID327700 PRZ327700 QBV327700 QLR327700 QVN327700 RFJ327700 RPF327700 RZB327700 SIX327700 SST327700 TCP327700 TML327700 TWH327700 UGD327700 UPZ327700 UZV327700 VJR327700 VTN327700 WDJ327700 WNF327700 WXB327700 R393236 KP393236 UL393236 AEH393236 AOD393236 AXZ393236 BHV393236 BRR393236 CBN393236 CLJ393236 CVF393236 DFB393236 DOX393236 DYT393236 EIP393236 ESL393236 FCH393236 FMD393236 FVZ393236 GFV393236 GPR393236 GZN393236 HJJ393236 HTF393236 IDB393236 IMX393236 IWT393236 JGP393236 JQL393236 KAH393236 KKD393236 KTZ393236 LDV393236 LNR393236 LXN393236 MHJ393236 MRF393236 NBB393236 NKX393236 NUT393236 OEP393236 OOL393236 OYH393236 PID393236 PRZ393236 QBV393236 QLR393236 QVN393236 RFJ393236 RPF393236 RZB393236 SIX393236 SST393236 TCP393236 TML393236 TWH393236 UGD393236 UPZ393236 UZV393236 VJR393236 VTN393236 WDJ393236 WNF393236 WXB393236 R458772 KP458772 UL458772 AEH458772 AOD458772 AXZ458772 BHV458772 BRR458772 CBN458772 CLJ458772 CVF458772 DFB458772 DOX458772 DYT458772 EIP458772 ESL458772 FCH458772 FMD458772 FVZ458772 GFV458772 GPR458772 GZN458772 HJJ458772 HTF458772 IDB458772 IMX458772 IWT458772 JGP458772 JQL458772 KAH458772 KKD458772 KTZ458772 LDV458772 LNR458772 LXN458772 MHJ458772 MRF458772 NBB458772 NKX458772 NUT458772 OEP458772 OOL458772 OYH458772 PID458772 PRZ458772 QBV458772 QLR458772 QVN458772 RFJ458772 RPF458772 RZB458772 SIX458772 SST458772 TCP458772 TML458772 TWH458772 UGD458772 UPZ458772 UZV458772 VJR458772 VTN458772 WDJ458772 WNF458772 WXB458772 R524308 KP524308 UL524308 AEH524308 AOD524308 AXZ524308 BHV524308 BRR524308 CBN524308 CLJ524308 CVF524308 DFB524308 DOX524308 DYT524308 EIP524308 ESL524308 FCH524308 FMD524308 FVZ524308 GFV524308 GPR524308 GZN524308 HJJ524308 HTF524308 IDB524308 IMX524308 IWT524308 JGP524308 JQL524308 KAH524308 KKD524308 KTZ524308 LDV524308 LNR524308 LXN524308 MHJ524308 MRF524308 NBB524308 NKX524308 NUT524308 OEP524308 OOL524308 OYH524308 PID524308 PRZ524308 QBV524308 QLR524308 QVN524308 RFJ524308 RPF524308 RZB524308 SIX524308 SST524308 TCP524308 TML524308 TWH524308 UGD524308 UPZ524308 UZV524308 VJR524308 VTN524308 WDJ524308 WNF524308 WXB524308 R589844 KP589844 UL589844 AEH589844 AOD589844 AXZ589844 BHV589844 BRR589844 CBN589844 CLJ589844 CVF589844 DFB589844 DOX589844 DYT589844 EIP589844 ESL589844 FCH589844 FMD589844 FVZ589844 GFV589844 GPR589844 GZN589844 HJJ589844 HTF589844 IDB589844 IMX589844 IWT589844 JGP589844 JQL589844 KAH589844 KKD589844 KTZ589844 LDV589844 LNR589844 LXN589844 MHJ589844 MRF589844 NBB589844 NKX589844 NUT589844 OEP589844 OOL589844 OYH589844 PID589844 PRZ589844 QBV589844 QLR589844 QVN589844 RFJ589844 RPF589844 RZB589844 SIX589844 SST589844 TCP589844 TML589844 TWH589844 UGD589844 UPZ589844 UZV589844 VJR589844 VTN589844 WDJ589844 WNF589844 WXB589844 R655380 KP655380 UL655380 AEH655380 AOD655380 AXZ655380 BHV655380 BRR655380 CBN655380 CLJ655380 CVF655380 DFB655380 DOX655380 DYT655380 EIP655380 ESL655380 FCH655380 FMD655380 FVZ655380 GFV655380 GPR655380 GZN655380 HJJ655380 HTF655380 IDB655380 IMX655380 IWT655380 JGP655380 JQL655380 KAH655380 KKD655380 KTZ655380 LDV655380 LNR655380 LXN655380 MHJ655380 MRF655380 NBB655380 NKX655380 NUT655380 OEP655380 OOL655380 OYH655380 PID655380 PRZ655380 QBV655380 QLR655380 QVN655380 RFJ655380 RPF655380 RZB655380 SIX655380 SST655380 TCP655380 TML655380 TWH655380 UGD655380 UPZ655380 UZV655380 VJR655380 VTN655380 WDJ655380 WNF655380 WXB655380 R720916 KP720916 UL720916 AEH720916 AOD720916 AXZ720916 BHV720916 BRR720916 CBN720916 CLJ720916 CVF720916 DFB720916 DOX720916 DYT720916 EIP720916 ESL720916 FCH720916 FMD720916 FVZ720916 GFV720916 GPR720916 GZN720916 HJJ720916 HTF720916 IDB720916 IMX720916 IWT720916 JGP720916 JQL720916 KAH720916 KKD720916 KTZ720916 LDV720916 LNR720916 LXN720916 MHJ720916 MRF720916 NBB720916 NKX720916 NUT720916 OEP720916 OOL720916 OYH720916 PID720916 PRZ720916 QBV720916 QLR720916 QVN720916 RFJ720916 RPF720916 RZB720916 SIX720916 SST720916 TCP720916 TML720916 TWH720916 UGD720916 UPZ720916 UZV720916 VJR720916 VTN720916 WDJ720916 WNF720916 WXB720916 R786452 KP786452 UL786452 AEH786452 AOD786452 AXZ786452 BHV786452 BRR786452 CBN786452 CLJ786452 CVF786452 DFB786452 DOX786452 DYT786452 EIP786452 ESL786452 FCH786452 FMD786452 FVZ786452 GFV786452 GPR786452 GZN786452 HJJ786452 HTF786452 IDB786452 IMX786452 IWT786452 JGP786452 JQL786452 KAH786452 KKD786452 KTZ786452 LDV786452 LNR786452 LXN786452 MHJ786452 MRF786452 NBB786452 NKX786452 NUT786452 OEP786452 OOL786452 OYH786452 PID786452 PRZ786452 QBV786452 QLR786452 QVN786452 RFJ786452 RPF786452 RZB786452 SIX786452 SST786452 TCP786452 TML786452 TWH786452 UGD786452 UPZ786452 UZV786452 VJR786452 VTN786452 WDJ786452 WNF786452 WXB786452 R851988 KP851988 UL851988 AEH851988 AOD851988 AXZ851988 BHV851988 BRR851988 CBN851988 CLJ851988 CVF851988 DFB851988 DOX851988 DYT851988 EIP851988 ESL851988 FCH851988 FMD851988 FVZ851988 GFV851988 GPR851988 GZN851988 HJJ851988 HTF851988 IDB851988 IMX851988 IWT851988 JGP851988 JQL851988 KAH851988 KKD851988 KTZ851988 LDV851988 LNR851988 LXN851988 MHJ851988 MRF851988 NBB851988 NKX851988 NUT851988 OEP851988 OOL851988 OYH851988 PID851988 PRZ851988 QBV851988 QLR851988 QVN851988 RFJ851988 RPF851988 RZB851988 SIX851988 SST851988 TCP851988 TML851988 TWH851988 UGD851988 UPZ851988 UZV851988 VJR851988 VTN851988 WDJ851988 WNF851988 WXB851988 R917524 KP917524 UL917524 AEH917524 AOD917524 AXZ917524 BHV917524 BRR917524 CBN917524 CLJ917524 CVF917524 DFB917524 DOX917524 DYT917524 EIP917524 ESL917524 FCH917524 FMD917524 FVZ917524 GFV917524 GPR917524 GZN917524 HJJ917524 HTF917524 IDB917524 IMX917524 IWT917524 JGP917524 JQL917524 KAH917524 KKD917524 KTZ917524 LDV917524 LNR917524 LXN917524 MHJ917524 MRF917524 NBB917524 NKX917524 NUT917524 OEP917524 OOL917524 OYH917524 PID917524 PRZ917524 QBV917524 QLR917524 QVN917524 RFJ917524 RPF917524 RZB917524 SIX917524 SST917524 TCP917524 TML917524 TWH917524 UGD917524 UPZ917524 UZV917524 VJR917524 VTN917524 WDJ917524 WNF917524 WXB917524 R983060 KP983060 UL983060 AEH983060 AOD983060 AXZ983060 BHV983060 BRR983060 CBN983060 CLJ983060 CVF983060 DFB983060 DOX983060 DYT983060 EIP983060 ESL983060 FCH983060 FMD983060 FVZ983060 GFV983060 GPR983060 GZN983060 HJJ983060 HTF983060 IDB983060 IMX983060 IWT983060 JGP983060 JQL983060 KAH983060 KKD983060 KTZ983060 LDV983060 LNR983060 LXN983060 MHJ983060 MRF983060 NBB983060 NKX983060 NUT983060 OEP983060 OOL983060 OYH983060 PID983060 PRZ983060 QBV983060 QLR983060 QVN983060 RFJ983060 RPF983060 RZB983060 SIX983060 SST983060 TCP983060 TML983060 TWH983060 UGD983060 UPZ983060 UZV983060 VJR983060 VTN983060 WDJ983060 WNF983060 WXB983060 WXD983060 T65556 KR65556 UN65556 AEJ65556 AOF65556 AYB65556 BHX65556 BRT65556 CBP65556 CLL65556 CVH65556 DFD65556 DOZ65556 DYV65556 EIR65556 ESN65556 FCJ65556 FMF65556 FWB65556 GFX65556 GPT65556 GZP65556 HJL65556 HTH65556 IDD65556 IMZ65556 IWV65556 JGR65556 JQN65556 KAJ65556 KKF65556 KUB65556 LDX65556 LNT65556 LXP65556 MHL65556 MRH65556 NBD65556 NKZ65556 NUV65556 OER65556 OON65556 OYJ65556 PIF65556 PSB65556 QBX65556 QLT65556 QVP65556 RFL65556 RPH65556 RZD65556 SIZ65556 SSV65556 TCR65556 TMN65556 TWJ65556 UGF65556 UQB65556 UZX65556 VJT65556 VTP65556 WDL65556 WNH65556 WXD65556 T131092 KR131092 UN131092 AEJ131092 AOF131092 AYB131092 BHX131092 BRT131092 CBP131092 CLL131092 CVH131092 DFD131092 DOZ131092 DYV131092 EIR131092 ESN131092 FCJ131092 FMF131092 FWB131092 GFX131092 GPT131092 GZP131092 HJL131092 HTH131092 IDD131092 IMZ131092 IWV131092 JGR131092 JQN131092 KAJ131092 KKF131092 KUB131092 LDX131092 LNT131092 LXP131092 MHL131092 MRH131092 NBD131092 NKZ131092 NUV131092 OER131092 OON131092 OYJ131092 PIF131092 PSB131092 QBX131092 QLT131092 QVP131092 RFL131092 RPH131092 RZD131092 SIZ131092 SSV131092 TCR131092 TMN131092 TWJ131092 UGF131092 UQB131092 UZX131092 VJT131092 VTP131092 WDL131092 WNH131092 WXD131092 T196628 KR196628 UN196628 AEJ196628 AOF196628 AYB196628 BHX196628 BRT196628 CBP196628 CLL196628 CVH196628 DFD196628 DOZ196628 DYV196628 EIR196628 ESN196628 FCJ196628 FMF196628 FWB196628 GFX196628 GPT196628 GZP196628 HJL196628 HTH196628 IDD196628 IMZ196628 IWV196628 JGR196628 JQN196628 KAJ196628 KKF196628 KUB196628 LDX196628 LNT196628 LXP196628 MHL196628 MRH196628 NBD196628 NKZ196628 NUV196628 OER196628 OON196628 OYJ196628 PIF196628 PSB196628 QBX196628 QLT196628 QVP196628 RFL196628 RPH196628 RZD196628 SIZ196628 SSV196628 TCR196628 TMN196628 TWJ196628 UGF196628 UQB196628 UZX196628 VJT196628 VTP196628 WDL196628 WNH196628 WXD196628 T262164 KR262164 UN262164 AEJ262164 AOF262164 AYB262164 BHX262164 BRT262164 CBP262164 CLL262164 CVH262164 DFD262164 DOZ262164 DYV262164 EIR262164 ESN262164 FCJ262164 FMF262164 FWB262164 GFX262164 GPT262164 GZP262164 HJL262164 HTH262164 IDD262164 IMZ262164 IWV262164 JGR262164 JQN262164 KAJ262164 KKF262164 KUB262164 LDX262164 LNT262164 LXP262164 MHL262164 MRH262164 NBD262164 NKZ262164 NUV262164 OER262164 OON262164 OYJ262164 PIF262164 PSB262164 QBX262164 QLT262164 QVP262164 RFL262164 RPH262164 RZD262164 SIZ262164 SSV262164 TCR262164 TMN262164 TWJ262164 UGF262164 UQB262164 UZX262164 VJT262164 VTP262164 WDL262164 WNH262164 WXD262164 T327700 KR327700 UN327700 AEJ327700 AOF327700 AYB327700 BHX327700 BRT327700 CBP327700 CLL327700 CVH327700 DFD327700 DOZ327700 DYV327700 EIR327700 ESN327700 FCJ327700 FMF327700 FWB327700 GFX327700 GPT327700 GZP327700 HJL327700 HTH327700 IDD327700 IMZ327700 IWV327700 JGR327700 JQN327700 KAJ327700 KKF327700 KUB327700 LDX327700 LNT327700 LXP327700 MHL327700 MRH327700 NBD327700 NKZ327700 NUV327700 OER327700 OON327700 OYJ327700 PIF327700 PSB327700 QBX327700 QLT327700 QVP327700 RFL327700 RPH327700 RZD327700 SIZ327700 SSV327700 TCR327700 TMN327700 TWJ327700 UGF327700 UQB327700 UZX327700 VJT327700 VTP327700 WDL327700 WNH327700 WXD327700 T393236 KR393236 UN393236 AEJ393236 AOF393236 AYB393236 BHX393236 BRT393236 CBP393236 CLL393236 CVH393236 DFD393236 DOZ393236 DYV393236 EIR393236 ESN393236 FCJ393236 FMF393236 FWB393236 GFX393236 GPT393236 GZP393236 HJL393236 HTH393236 IDD393236 IMZ393236 IWV393236 JGR393236 JQN393236 KAJ393236 KKF393236 KUB393236 LDX393236 LNT393236 LXP393236 MHL393236 MRH393236 NBD393236 NKZ393236 NUV393236 OER393236 OON393236 OYJ393236 PIF393236 PSB393236 QBX393236 QLT393236 QVP393236 RFL393236 RPH393236 RZD393236 SIZ393236 SSV393236 TCR393236 TMN393236 TWJ393236 UGF393236 UQB393236 UZX393236 VJT393236 VTP393236 WDL393236 WNH393236 WXD393236 T458772 KR458772 UN458772 AEJ458772 AOF458772 AYB458772 BHX458772 BRT458772 CBP458772 CLL458772 CVH458772 DFD458772 DOZ458772 DYV458772 EIR458772 ESN458772 FCJ458772 FMF458772 FWB458772 GFX458772 GPT458772 GZP458772 HJL458772 HTH458772 IDD458772 IMZ458772 IWV458772 JGR458772 JQN458772 KAJ458772 KKF458772 KUB458772 LDX458772 LNT458772 LXP458772 MHL458772 MRH458772 NBD458772 NKZ458772 NUV458772 OER458772 OON458772 OYJ458772 PIF458772 PSB458772 QBX458772 QLT458772 QVP458772 RFL458772 RPH458772 RZD458772 SIZ458772 SSV458772 TCR458772 TMN458772 TWJ458772 UGF458772 UQB458772 UZX458772 VJT458772 VTP458772 WDL458772 WNH458772 WXD458772 T524308 KR524308 UN524308 AEJ524308 AOF524308 AYB524308 BHX524308 BRT524308 CBP524308 CLL524308 CVH524308 DFD524308 DOZ524308 DYV524308 EIR524308 ESN524308 FCJ524308 FMF524308 FWB524308 GFX524308 GPT524308 GZP524308 HJL524308 HTH524308 IDD524308 IMZ524308 IWV524308 JGR524308 JQN524308 KAJ524308 KKF524308 KUB524308 LDX524308 LNT524308 LXP524308 MHL524308 MRH524308 NBD524308 NKZ524308 NUV524308 OER524308 OON524308 OYJ524308 PIF524308 PSB524308 QBX524308 QLT524308 QVP524308 RFL524308 RPH524308 RZD524308 SIZ524308 SSV524308 TCR524308 TMN524308 TWJ524308 UGF524308 UQB524308 UZX524308 VJT524308 VTP524308 WDL524308 WNH524308 WXD524308 T589844 KR589844 UN589844 AEJ589844 AOF589844 AYB589844 BHX589844 BRT589844 CBP589844 CLL589844 CVH589844 DFD589844 DOZ589844 DYV589844 EIR589844 ESN589844 FCJ589844 FMF589844 FWB589844 GFX589844 GPT589844 GZP589844 HJL589844 HTH589844 IDD589844 IMZ589844 IWV589844 JGR589844 JQN589844 KAJ589844 KKF589844 KUB589844 LDX589844 LNT589844 LXP589844 MHL589844 MRH589844 NBD589844 NKZ589844 NUV589844 OER589844 OON589844 OYJ589844 PIF589844 PSB589844 QBX589844 QLT589844 QVP589844 RFL589844 RPH589844 RZD589844 SIZ589844 SSV589844 TCR589844 TMN589844 TWJ589844 UGF589844 UQB589844 UZX589844 VJT589844 VTP589844 WDL589844 WNH589844 WXD589844 T655380 KR655380 UN655380 AEJ655380 AOF655380 AYB655380 BHX655380 BRT655380 CBP655380 CLL655380 CVH655380 DFD655380 DOZ655380 DYV655380 EIR655380 ESN655380 FCJ655380 FMF655380 FWB655380 GFX655380 GPT655380 GZP655380 HJL655380 HTH655380 IDD655380 IMZ655380 IWV655380 JGR655380 JQN655380 KAJ655380 KKF655380 KUB655380 LDX655380 LNT655380 LXP655380 MHL655380 MRH655380 NBD655380 NKZ655380 NUV655380 OER655380 OON655380 OYJ655380 PIF655380 PSB655380 QBX655380 QLT655380 QVP655380 RFL655380 RPH655380 RZD655380 SIZ655380 SSV655380 TCR655380 TMN655380 TWJ655380 UGF655380 UQB655380 UZX655380 VJT655380 VTP655380 WDL655380 WNH655380 WXD655380 T720916 KR720916 UN720916 AEJ720916 AOF720916 AYB720916 BHX720916 BRT720916 CBP720916 CLL720916 CVH720916 DFD720916 DOZ720916 DYV720916 EIR720916 ESN720916 FCJ720916 FMF720916 FWB720916 GFX720916 GPT720916 GZP720916 HJL720916 HTH720916 IDD720916 IMZ720916 IWV720916 JGR720916 JQN720916 KAJ720916 KKF720916 KUB720916 LDX720916 LNT720916 LXP720916 MHL720916 MRH720916 NBD720916 NKZ720916 NUV720916 OER720916 OON720916 OYJ720916 PIF720916 PSB720916 QBX720916 QLT720916 QVP720916 RFL720916 RPH720916 RZD720916 SIZ720916 SSV720916 TCR720916 TMN720916 TWJ720916 UGF720916 UQB720916 UZX720916 VJT720916 VTP720916 WDL720916 WNH720916 WXD720916 T786452 KR786452 UN786452 AEJ786452 AOF786452 AYB786452 BHX786452 BRT786452 CBP786452 CLL786452 CVH786452 DFD786452 DOZ786452 DYV786452 EIR786452 ESN786452 FCJ786452 FMF786452 FWB786452 GFX786452 GPT786452 GZP786452 HJL786452 HTH786452 IDD786452 IMZ786452 IWV786452 JGR786452 JQN786452 KAJ786452 KKF786452 KUB786452 LDX786452 LNT786452 LXP786452 MHL786452 MRH786452 NBD786452 NKZ786452 NUV786452 OER786452 OON786452 OYJ786452 PIF786452 PSB786452 QBX786452 QLT786452 QVP786452 RFL786452 RPH786452 RZD786452 SIZ786452 SSV786452 TCR786452 TMN786452 TWJ786452 UGF786452 UQB786452 UZX786452 VJT786452 VTP786452 WDL786452 WNH786452 WXD786452 T851988 KR851988 UN851988 AEJ851988 AOF851988 AYB851988 BHX851988 BRT851988 CBP851988 CLL851988 CVH851988 DFD851988 DOZ851988 DYV851988 EIR851988 ESN851988 FCJ851988 FMF851988 FWB851988 GFX851988 GPT851988 GZP851988 HJL851988 HTH851988 IDD851988 IMZ851988 IWV851988 JGR851988 JQN851988 KAJ851988 KKF851988 KUB851988 LDX851988 LNT851988 LXP851988 MHL851988 MRH851988 NBD851988 NKZ851988 NUV851988 OER851988 OON851988 OYJ851988 PIF851988 PSB851988 QBX851988 QLT851988 QVP851988 RFL851988 RPH851988 RZD851988 SIZ851988 SSV851988 TCR851988 TMN851988 TWJ851988 UGF851988 UQB851988 UZX851988 VJT851988 VTP851988 WDL851988 WNH851988 WXD851988 T917524 KR917524 UN917524 AEJ917524 AOF917524 AYB917524 BHX917524 BRT917524 CBP917524 CLL917524 CVH917524 DFD917524 DOZ917524 DYV917524 EIR917524 ESN917524 FCJ917524 FMF917524 FWB917524 GFX917524 GPT917524 GZP917524 HJL917524 HTH917524 IDD917524 IMZ917524 IWV917524 JGR917524 JQN917524 KAJ917524 KKF917524 KUB917524 LDX917524 LNT917524 LXP917524 MHL917524 MRH917524 NBD917524 NKZ917524 NUV917524 OER917524 OON917524 OYJ917524 PIF917524 PSB917524 QBX917524 QLT917524 QVP917524 RFL917524 RPH917524 RZD917524 SIZ917524 SSV917524 TCR917524 TMN917524 TWJ917524 UGF917524 UQB917524 UZX917524 VJT917524 VTP917524 WDL917524 WNH917524 WXD917524 T983060 KR983060 UN983060 AEJ983060 AOF983060 AYB983060 BHX983060 BRT983060 CBP983060 CLL983060 CVH983060 DFD983060 DOZ983060 DYV983060 EIR983060 ESN983060 FCJ983060 FMF983060 FWB983060 GFX983060 GPT983060 GZP983060 HJL983060 HTH983060 IDD983060 IMZ983060 IWV983060 JGR983060 JQN983060 KAJ983060 KKF983060 KUB983060 LDX983060 LNT983060 LXP983060 MHL983060 MRH983060 NBD983060 NKZ983060 NUV983060 OER983060 OON983060 OYJ983060 PIF983060 PSB983060 QBX983060 QLT983060 QVP983060 RFL983060 RPH983060 RZD983060 SIZ983060 SSV983060 TCR983060 TMN983060 TWJ983060 UGF983060 UQB983060 UZX983060 VJT983060 VTP983060 WDL983060 WNH983060 KP24 R24 WXD24 WNH24 WDL24 VTP24 VJT24 UZX24 UQB24 UGF24 TWJ24 TMN24 TCR24 SSV24 SIZ24 RZD24 RPH24 RFL24 QVP24 QLT24 QBX24 PSB24 PIF24 OYJ24 OON24 OER24 NUV24 NKZ24 NBD24 MRH24 MHL24 LXP24 LNT24 LDX24 KUB24 KKF24 KAJ24 JQN24 JGR24 IWV24 IMZ24 IDD24 HTH24 HJL24 GZP24 GPT24 GFX24 FWB24 FMF24 FCJ24 ESN24 EIR24 DYV24 DOZ24 DFD24 CVH24 CLL24 CBP24 BRT24 BHX24 AYB24 AOF24 AEJ24 UN24 KR24 T24 WXB24 WNF24 WDJ24 VTN24 VJR24 UZV24 UPZ24 UGD24 TWH24 TML24 TCP24 SST24 SIX24 RZB24 RPF24 RFJ24 QVN24 QLR24 QBV24 PRZ24 PID24 OYH24 OOL24 OEP24 NUT24 NKX24 NBB24 MRF24 MHJ24 LXN24 LNR24 LDV24 KTZ24 KKD24 KAH24 JQL24 JGP24 IWT24 IMX24 IDB24 HTF24 HJJ24 GZN24 GPR24 GFV24 FVZ24 FMD24 FCH24 ESL24 EIP24 DYT24 DOX24 DFB24 CVF24 CLJ24 CBN24 BRR24 BHV24 AXZ24 AOD24 AEH24 UL24 Y65556 Y131092 Y196628 Y262164 Y327700 Y393236 Y458772 Y524308 Y589844 Y655380 Y720916 Y786452 Y851988 Y917524 Y983060 AA65556 AA131092 AA196628 AA262164 AA327700 AA393236 AA458772 AA524308 AA589844 AA655380 AA720916 AA786452 AA851988 AA917524 AA983060 Y24 AA24 AF65556 AF131092 AF196628 AF262164 AF327700 AF393236 AF458772 AF524308 AF589844 AF655380 AF720916 AF786452 AF851988 AF917524 AF983060 AH65556 AH131092 AH196628 AH262164 AH327700 AH393236 AH458772 AH524308 AH589844 AH655380 AH720916 AH786452 AH851988 AH917524 AH983060 AF24 AH24 AM65556 AM131092 AM196628 AM262164 AM327700 AM393236 AM458772 AM524308 AM589844 AM655380 AM720916 AM786452 AM851988 AM917524 AM983060 AO65556 AO131092 AO196628 AO262164 AO327700 AO393236 AO458772 AO524308 AO589844 AO655380 AO720916 AO786452 AO851988 AO917524 AO983060 AM24 AO24 AT65556 AT131092 AT196628 AT262164 AT327700 AT393236 AT458772 AT524308 AT589844 AT655380 AT720916 AT786452 AT851988 AT917524 AT983060 AV65556 AV131092 AV196628 AV262164 AV327700 AV393236 AV458772 AV524308 AV589844 AV655380 AV720916 AV786452 AV851988 AV917524 AV983060 AT24 AV24 BA65556 BA131092 BA196628 BA262164 BA327700 BA393236 BA458772 BA524308 BA589844 BA655380 BA720916 BA786452 BA851988 BA917524 BA983060 BC65556 BC131092 BC196628 BC262164 BC327700 BC393236 BC458772 BC524308 BC589844 BC655380 BC720916 BC786452 BC851988 BC917524 BC983060 BA24 BC24"/>
    <dataValidation allowBlank="1" showInputMessage="1" showErrorMessage="1" prompt="Для выбора выполните двойной щелчок левой клавиши мыши по соответствующей ячейке." sqref="S65556 KQ65556 UM65556 AEI65556 AOE65556 AYA65556 BHW65556 BRS65556 CBO65556 CLK65556 CVG65556 DFC65556 DOY65556 DYU65556 EIQ65556 ESM65556 FCI65556 FME65556 FWA65556 GFW65556 GPS65556 GZO65556 HJK65556 HTG65556 IDC65556 IMY65556 IWU65556 JGQ65556 JQM65556 KAI65556 KKE65556 KUA65556 LDW65556 LNS65556 LXO65556 MHK65556 MRG65556 NBC65556 NKY65556 NUU65556 OEQ65556 OOM65556 OYI65556 PIE65556 PSA65556 QBW65556 QLS65556 QVO65556 RFK65556 RPG65556 RZC65556 SIY65556 SSU65556 TCQ65556 TMM65556 TWI65556 UGE65556 UQA65556 UZW65556 VJS65556 VTO65556 WDK65556 WNG65556 WXC65556 S131092 KQ131092 UM131092 AEI131092 AOE131092 AYA131092 BHW131092 BRS131092 CBO131092 CLK131092 CVG131092 DFC131092 DOY131092 DYU131092 EIQ131092 ESM131092 FCI131092 FME131092 FWA131092 GFW131092 GPS131092 GZO131092 HJK131092 HTG131092 IDC131092 IMY131092 IWU131092 JGQ131092 JQM131092 KAI131092 KKE131092 KUA131092 LDW131092 LNS131092 LXO131092 MHK131092 MRG131092 NBC131092 NKY131092 NUU131092 OEQ131092 OOM131092 OYI131092 PIE131092 PSA131092 QBW131092 QLS131092 QVO131092 RFK131092 RPG131092 RZC131092 SIY131092 SSU131092 TCQ131092 TMM131092 TWI131092 UGE131092 UQA131092 UZW131092 VJS131092 VTO131092 WDK131092 WNG131092 WXC131092 S196628 KQ196628 UM196628 AEI196628 AOE196628 AYA196628 BHW196628 BRS196628 CBO196628 CLK196628 CVG196628 DFC196628 DOY196628 DYU196628 EIQ196628 ESM196628 FCI196628 FME196628 FWA196628 GFW196628 GPS196628 GZO196628 HJK196628 HTG196628 IDC196628 IMY196628 IWU196628 JGQ196628 JQM196628 KAI196628 KKE196628 KUA196628 LDW196628 LNS196628 LXO196628 MHK196628 MRG196628 NBC196628 NKY196628 NUU196628 OEQ196628 OOM196628 OYI196628 PIE196628 PSA196628 QBW196628 QLS196628 QVO196628 RFK196628 RPG196628 RZC196628 SIY196628 SSU196628 TCQ196628 TMM196628 TWI196628 UGE196628 UQA196628 UZW196628 VJS196628 VTO196628 WDK196628 WNG196628 WXC196628 S262164 KQ262164 UM262164 AEI262164 AOE262164 AYA262164 BHW262164 BRS262164 CBO262164 CLK262164 CVG262164 DFC262164 DOY262164 DYU262164 EIQ262164 ESM262164 FCI262164 FME262164 FWA262164 GFW262164 GPS262164 GZO262164 HJK262164 HTG262164 IDC262164 IMY262164 IWU262164 JGQ262164 JQM262164 KAI262164 KKE262164 KUA262164 LDW262164 LNS262164 LXO262164 MHK262164 MRG262164 NBC262164 NKY262164 NUU262164 OEQ262164 OOM262164 OYI262164 PIE262164 PSA262164 QBW262164 QLS262164 QVO262164 RFK262164 RPG262164 RZC262164 SIY262164 SSU262164 TCQ262164 TMM262164 TWI262164 UGE262164 UQA262164 UZW262164 VJS262164 VTO262164 WDK262164 WNG262164 WXC262164 S327700 KQ327700 UM327700 AEI327700 AOE327700 AYA327700 BHW327700 BRS327700 CBO327700 CLK327700 CVG327700 DFC327700 DOY327700 DYU327700 EIQ327700 ESM327700 FCI327700 FME327700 FWA327700 GFW327700 GPS327700 GZO327700 HJK327700 HTG327700 IDC327700 IMY327700 IWU327700 JGQ327700 JQM327700 KAI327700 KKE327700 KUA327700 LDW327700 LNS327700 LXO327700 MHK327700 MRG327700 NBC327700 NKY327700 NUU327700 OEQ327700 OOM327700 OYI327700 PIE327700 PSA327700 QBW327700 QLS327700 QVO327700 RFK327700 RPG327700 RZC327700 SIY327700 SSU327700 TCQ327700 TMM327700 TWI327700 UGE327700 UQA327700 UZW327700 VJS327700 VTO327700 WDK327700 WNG327700 WXC327700 S393236 KQ393236 UM393236 AEI393236 AOE393236 AYA393236 BHW393236 BRS393236 CBO393236 CLK393236 CVG393236 DFC393236 DOY393236 DYU393236 EIQ393236 ESM393236 FCI393236 FME393236 FWA393236 GFW393236 GPS393236 GZO393236 HJK393236 HTG393236 IDC393236 IMY393236 IWU393236 JGQ393236 JQM393236 KAI393236 KKE393236 KUA393236 LDW393236 LNS393236 LXO393236 MHK393236 MRG393236 NBC393236 NKY393236 NUU393236 OEQ393236 OOM393236 OYI393236 PIE393236 PSA393236 QBW393236 QLS393236 QVO393236 RFK393236 RPG393236 RZC393236 SIY393236 SSU393236 TCQ393236 TMM393236 TWI393236 UGE393236 UQA393236 UZW393236 VJS393236 VTO393236 WDK393236 WNG393236 WXC393236 S458772 KQ458772 UM458772 AEI458772 AOE458772 AYA458772 BHW458772 BRS458772 CBO458772 CLK458772 CVG458772 DFC458772 DOY458772 DYU458772 EIQ458772 ESM458772 FCI458772 FME458772 FWA458772 GFW458772 GPS458772 GZO458772 HJK458772 HTG458772 IDC458772 IMY458772 IWU458772 JGQ458772 JQM458772 KAI458772 KKE458772 KUA458772 LDW458772 LNS458772 LXO458772 MHK458772 MRG458772 NBC458772 NKY458772 NUU458772 OEQ458772 OOM458772 OYI458772 PIE458772 PSA458772 QBW458772 QLS458772 QVO458772 RFK458772 RPG458772 RZC458772 SIY458772 SSU458772 TCQ458772 TMM458772 TWI458772 UGE458772 UQA458772 UZW458772 VJS458772 VTO458772 WDK458772 WNG458772 WXC458772 S524308 KQ524308 UM524308 AEI524308 AOE524308 AYA524308 BHW524308 BRS524308 CBO524308 CLK524308 CVG524308 DFC524308 DOY524308 DYU524308 EIQ524308 ESM524308 FCI524308 FME524308 FWA524308 GFW524308 GPS524308 GZO524308 HJK524308 HTG524308 IDC524308 IMY524308 IWU524308 JGQ524308 JQM524308 KAI524308 KKE524308 KUA524308 LDW524308 LNS524308 LXO524308 MHK524308 MRG524308 NBC524308 NKY524308 NUU524308 OEQ524308 OOM524308 OYI524308 PIE524308 PSA524308 QBW524308 QLS524308 QVO524308 RFK524308 RPG524308 RZC524308 SIY524308 SSU524308 TCQ524308 TMM524308 TWI524308 UGE524308 UQA524308 UZW524308 VJS524308 VTO524308 WDK524308 WNG524308 WXC524308 S589844 KQ589844 UM589844 AEI589844 AOE589844 AYA589844 BHW589844 BRS589844 CBO589844 CLK589844 CVG589844 DFC589844 DOY589844 DYU589844 EIQ589844 ESM589844 FCI589844 FME589844 FWA589844 GFW589844 GPS589844 GZO589844 HJK589844 HTG589844 IDC589844 IMY589844 IWU589844 JGQ589844 JQM589844 KAI589844 KKE589844 KUA589844 LDW589844 LNS589844 LXO589844 MHK589844 MRG589844 NBC589844 NKY589844 NUU589844 OEQ589844 OOM589844 OYI589844 PIE589844 PSA589844 QBW589844 QLS589844 QVO589844 RFK589844 RPG589844 RZC589844 SIY589844 SSU589844 TCQ589844 TMM589844 TWI589844 UGE589844 UQA589844 UZW589844 VJS589844 VTO589844 WDK589844 WNG589844 WXC589844 S655380 KQ655380 UM655380 AEI655380 AOE655380 AYA655380 BHW655380 BRS655380 CBO655380 CLK655380 CVG655380 DFC655380 DOY655380 DYU655380 EIQ655380 ESM655380 FCI655380 FME655380 FWA655380 GFW655380 GPS655380 GZO655380 HJK655380 HTG655380 IDC655380 IMY655380 IWU655380 JGQ655380 JQM655380 KAI655380 KKE655380 KUA655380 LDW655380 LNS655380 LXO655380 MHK655380 MRG655380 NBC655380 NKY655380 NUU655380 OEQ655380 OOM655380 OYI655380 PIE655380 PSA655380 QBW655380 QLS655380 QVO655380 RFK655380 RPG655380 RZC655380 SIY655380 SSU655380 TCQ655380 TMM655380 TWI655380 UGE655380 UQA655380 UZW655380 VJS655380 VTO655380 WDK655380 WNG655380 WXC655380 S720916 KQ720916 UM720916 AEI720916 AOE720916 AYA720916 BHW720916 BRS720916 CBO720916 CLK720916 CVG720916 DFC720916 DOY720916 DYU720916 EIQ720916 ESM720916 FCI720916 FME720916 FWA720916 GFW720916 GPS720916 GZO720916 HJK720916 HTG720916 IDC720916 IMY720916 IWU720916 JGQ720916 JQM720916 KAI720916 KKE720916 KUA720916 LDW720916 LNS720916 LXO720916 MHK720916 MRG720916 NBC720916 NKY720916 NUU720916 OEQ720916 OOM720916 OYI720916 PIE720916 PSA720916 QBW720916 QLS720916 QVO720916 RFK720916 RPG720916 RZC720916 SIY720916 SSU720916 TCQ720916 TMM720916 TWI720916 UGE720916 UQA720916 UZW720916 VJS720916 VTO720916 WDK720916 WNG720916 WXC720916 S786452 KQ786452 UM786452 AEI786452 AOE786452 AYA786452 BHW786452 BRS786452 CBO786452 CLK786452 CVG786452 DFC786452 DOY786452 DYU786452 EIQ786452 ESM786452 FCI786452 FME786452 FWA786452 GFW786452 GPS786452 GZO786452 HJK786452 HTG786452 IDC786452 IMY786452 IWU786452 JGQ786452 JQM786452 KAI786452 KKE786452 KUA786452 LDW786452 LNS786452 LXO786452 MHK786452 MRG786452 NBC786452 NKY786452 NUU786452 OEQ786452 OOM786452 OYI786452 PIE786452 PSA786452 QBW786452 QLS786452 QVO786452 RFK786452 RPG786452 RZC786452 SIY786452 SSU786452 TCQ786452 TMM786452 TWI786452 UGE786452 UQA786452 UZW786452 VJS786452 VTO786452 WDK786452 WNG786452 WXC786452 S851988 KQ851988 UM851988 AEI851988 AOE851988 AYA851988 BHW851988 BRS851988 CBO851988 CLK851988 CVG851988 DFC851988 DOY851988 DYU851988 EIQ851988 ESM851988 FCI851988 FME851988 FWA851988 GFW851988 GPS851988 GZO851988 HJK851988 HTG851988 IDC851988 IMY851988 IWU851988 JGQ851988 JQM851988 KAI851988 KKE851988 KUA851988 LDW851988 LNS851988 LXO851988 MHK851988 MRG851988 NBC851988 NKY851988 NUU851988 OEQ851988 OOM851988 OYI851988 PIE851988 PSA851988 QBW851988 QLS851988 QVO851988 RFK851988 RPG851988 RZC851988 SIY851988 SSU851988 TCQ851988 TMM851988 TWI851988 UGE851988 UQA851988 UZW851988 VJS851988 VTO851988 WDK851988 WNG851988 WXC851988 S917524 KQ917524 UM917524 AEI917524 AOE917524 AYA917524 BHW917524 BRS917524 CBO917524 CLK917524 CVG917524 DFC917524 DOY917524 DYU917524 EIQ917524 ESM917524 FCI917524 FME917524 FWA917524 GFW917524 GPS917524 GZO917524 HJK917524 HTG917524 IDC917524 IMY917524 IWU917524 JGQ917524 JQM917524 KAI917524 KKE917524 KUA917524 LDW917524 LNS917524 LXO917524 MHK917524 MRG917524 NBC917524 NKY917524 NUU917524 OEQ917524 OOM917524 OYI917524 PIE917524 PSA917524 QBW917524 QLS917524 QVO917524 RFK917524 RPG917524 RZC917524 SIY917524 SSU917524 TCQ917524 TMM917524 TWI917524 UGE917524 UQA917524 UZW917524 VJS917524 VTO917524 WDK917524 WNG917524 WXC917524 S983060 KQ983060 UM983060 AEI983060 AOE983060 AYA983060 BHW983060 BRS983060 CBO983060 CLK983060 CVG983060 DFC983060 DOY983060 DYU983060 EIQ983060 ESM983060 FCI983060 FME983060 FWA983060 GFW983060 GPS983060 GZO983060 HJK983060 HTG983060 IDC983060 IMY983060 IWU983060 JGQ983060 JQM983060 KAI983060 KKE983060 KUA983060 LDW983060 LNS983060 LXO983060 MHK983060 MRG983060 NBC983060 NKY983060 NUU983060 OEQ983060 OOM983060 OYI983060 PIE983060 PSA983060 QBW983060 QLS983060 QVO983060 RFK983060 RPG983060 RZC983060 SIY983060 SSU983060 TCQ983060 TMM983060 TWI983060 UGE983060 UQA983060 UZW983060 VJS983060 VTO983060 WDK983060 WNG983060 WXC983060 U327700 U393236 KS65556 UO65556 AEK65556 AOG65556 AYC65556 BHY65556 BRU65556 CBQ65556 CLM65556 CVI65556 DFE65556 DPA65556 DYW65556 EIS65556 ESO65556 FCK65556 FMG65556 FWC65556 GFY65556 GPU65556 GZQ65556 HJM65556 HTI65556 IDE65556 INA65556 IWW65556 JGS65556 JQO65556 KAK65556 KKG65556 KUC65556 LDY65556 LNU65556 LXQ65556 MHM65556 MRI65556 NBE65556 NLA65556 NUW65556 OES65556 OOO65556 OYK65556 PIG65556 PSC65556 QBY65556 QLU65556 QVQ65556 RFM65556 RPI65556 RZE65556 SJA65556 SSW65556 TCS65556 TMO65556 TWK65556 UGG65556 UQC65556 UZY65556 VJU65556 VTQ65556 WDM65556 WNI65556 WXE65556 U458772 KS131092 UO131092 AEK131092 AOG131092 AYC131092 BHY131092 BRU131092 CBQ131092 CLM131092 CVI131092 DFE131092 DPA131092 DYW131092 EIS131092 ESO131092 FCK131092 FMG131092 FWC131092 GFY131092 GPU131092 GZQ131092 HJM131092 HTI131092 IDE131092 INA131092 IWW131092 JGS131092 JQO131092 KAK131092 KKG131092 KUC131092 LDY131092 LNU131092 LXQ131092 MHM131092 MRI131092 NBE131092 NLA131092 NUW131092 OES131092 OOO131092 OYK131092 PIG131092 PSC131092 QBY131092 QLU131092 QVQ131092 RFM131092 RPI131092 RZE131092 SJA131092 SSW131092 TCS131092 TMO131092 TWK131092 UGG131092 UQC131092 UZY131092 VJU131092 VTQ131092 WDM131092 WNI131092 WXE131092 U524308 KS196628 UO196628 AEK196628 AOG196628 AYC196628 BHY196628 BRU196628 CBQ196628 CLM196628 CVI196628 DFE196628 DPA196628 DYW196628 EIS196628 ESO196628 FCK196628 FMG196628 FWC196628 GFY196628 GPU196628 GZQ196628 HJM196628 HTI196628 IDE196628 INA196628 IWW196628 JGS196628 JQO196628 KAK196628 KKG196628 KUC196628 LDY196628 LNU196628 LXQ196628 MHM196628 MRI196628 NBE196628 NLA196628 NUW196628 OES196628 OOO196628 OYK196628 PIG196628 PSC196628 QBY196628 QLU196628 QVQ196628 RFM196628 RPI196628 RZE196628 SJA196628 SSW196628 TCS196628 TMO196628 TWK196628 UGG196628 UQC196628 UZY196628 VJU196628 VTQ196628 WDM196628 WNI196628 WXE196628 U589844 KS262164 UO262164 AEK262164 AOG262164 AYC262164 BHY262164 BRU262164 CBQ262164 CLM262164 CVI262164 DFE262164 DPA262164 DYW262164 EIS262164 ESO262164 FCK262164 FMG262164 FWC262164 GFY262164 GPU262164 GZQ262164 HJM262164 HTI262164 IDE262164 INA262164 IWW262164 JGS262164 JQO262164 KAK262164 KKG262164 KUC262164 LDY262164 LNU262164 LXQ262164 MHM262164 MRI262164 NBE262164 NLA262164 NUW262164 OES262164 OOO262164 OYK262164 PIG262164 PSC262164 QBY262164 QLU262164 QVQ262164 RFM262164 RPI262164 RZE262164 SJA262164 SSW262164 TCS262164 TMO262164 TWK262164 UGG262164 UQC262164 UZY262164 VJU262164 VTQ262164 WDM262164 WNI262164 WXE262164 U655380 KS327700 UO327700 AEK327700 AOG327700 AYC327700 BHY327700 BRU327700 CBQ327700 CLM327700 CVI327700 DFE327700 DPA327700 DYW327700 EIS327700 ESO327700 FCK327700 FMG327700 FWC327700 GFY327700 GPU327700 GZQ327700 HJM327700 HTI327700 IDE327700 INA327700 IWW327700 JGS327700 JQO327700 KAK327700 KKG327700 KUC327700 LDY327700 LNU327700 LXQ327700 MHM327700 MRI327700 NBE327700 NLA327700 NUW327700 OES327700 OOO327700 OYK327700 PIG327700 PSC327700 QBY327700 QLU327700 QVQ327700 RFM327700 RPI327700 RZE327700 SJA327700 SSW327700 TCS327700 TMO327700 TWK327700 UGG327700 UQC327700 UZY327700 VJU327700 VTQ327700 WDM327700 WNI327700 WXE327700 U720916 KS393236 UO393236 AEK393236 AOG393236 AYC393236 BHY393236 BRU393236 CBQ393236 CLM393236 CVI393236 DFE393236 DPA393236 DYW393236 EIS393236 ESO393236 FCK393236 FMG393236 FWC393236 GFY393236 GPU393236 GZQ393236 HJM393236 HTI393236 IDE393236 INA393236 IWW393236 JGS393236 JQO393236 KAK393236 KKG393236 KUC393236 LDY393236 LNU393236 LXQ393236 MHM393236 MRI393236 NBE393236 NLA393236 NUW393236 OES393236 OOO393236 OYK393236 PIG393236 PSC393236 QBY393236 QLU393236 QVQ393236 RFM393236 RPI393236 RZE393236 SJA393236 SSW393236 TCS393236 TMO393236 TWK393236 UGG393236 UQC393236 UZY393236 VJU393236 VTQ393236 WDM393236 WNI393236 WXE393236 U786452 KS458772 UO458772 AEK458772 AOG458772 AYC458772 BHY458772 BRU458772 CBQ458772 CLM458772 CVI458772 DFE458772 DPA458772 DYW458772 EIS458772 ESO458772 FCK458772 FMG458772 FWC458772 GFY458772 GPU458772 GZQ458772 HJM458772 HTI458772 IDE458772 INA458772 IWW458772 JGS458772 JQO458772 KAK458772 KKG458772 KUC458772 LDY458772 LNU458772 LXQ458772 MHM458772 MRI458772 NBE458772 NLA458772 NUW458772 OES458772 OOO458772 OYK458772 PIG458772 PSC458772 QBY458772 QLU458772 QVQ458772 RFM458772 RPI458772 RZE458772 SJA458772 SSW458772 TCS458772 TMO458772 TWK458772 UGG458772 UQC458772 UZY458772 VJU458772 VTQ458772 WDM458772 WNI458772 WXE458772 U851988 KS524308 UO524308 AEK524308 AOG524308 AYC524308 BHY524308 BRU524308 CBQ524308 CLM524308 CVI524308 DFE524308 DPA524308 DYW524308 EIS524308 ESO524308 FCK524308 FMG524308 FWC524308 GFY524308 GPU524308 GZQ524308 HJM524308 HTI524308 IDE524308 INA524308 IWW524308 JGS524308 JQO524308 KAK524308 KKG524308 KUC524308 LDY524308 LNU524308 LXQ524308 MHM524308 MRI524308 NBE524308 NLA524308 NUW524308 OES524308 OOO524308 OYK524308 PIG524308 PSC524308 QBY524308 QLU524308 QVQ524308 RFM524308 RPI524308 RZE524308 SJA524308 SSW524308 TCS524308 TMO524308 TWK524308 UGG524308 UQC524308 UZY524308 VJU524308 VTQ524308 WDM524308 WNI524308 WXE524308 U917524 KS589844 UO589844 AEK589844 AOG589844 AYC589844 BHY589844 BRU589844 CBQ589844 CLM589844 CVI589844 DFE589844 DPA589844 DYW589844 EIS589844 ESO589844 FCK589844 FMG589844 FWC589844 GFY589844 GPU589844 GZQ589844 HJM589844 HTI589844 IDE589844 INA589844 IWW589844 JGS589844 JQO589844 KAK589844 KKG589844 KUC589844 LDY589844 LNU589844 LXQ589844 MHM589844 MRI589844 NBE589844 NLA589844 NUW589844 OES589844 OOO589844 OYK589844 PIG589844 PSC589844 QBY589844 QLU589844 QVQ589844 RFM589844 RPI589844 RZE589844 SJA589844 SSW589844 TCS589844 TMO589844 TWK589844 UGG589844 UQC589844 UZY589844 VJU589844 VTQ589844 WDM589844 WNI589844 WXE589844 U983060 KS655380 UO655380 AEK655380 AOG655380 AYC655380 BHY655380 BRU655380 CBQ655380 CLM655380 CVI655380 DFE655380 DPA655380 DYW655380 EIS655380 ESO655380 FCK655380 FMG655380 FWC655380 GFY655380 GPU655380 GZQ655380 HJM655380 HTI655380 IDE655380 INA655380 IWW655380 JGS655380 JQO655380 KAK655380 KKG655380 KUC655380 LDY655380 LNU655380 LXQ655380 MHM655380 MRI655380 NBE655380 NLA655380 NUW655380 OES655380 OOO655380 OYK655380 PIG655380 PSC655380 QBY655380 QLU655380 QVQ655380 RFM655380 RPI655380 RZE655380 SJA655380 SSW655380 TCS655380 TMO655380 TWK655380 UGG655380 UQC655380 UZY655380 VJU655380 VTQ655380 WDM655380 WNI655380 WXE655380 U65556 KS720916 UO720916 AEK720916 AOG720916 AYC720916 BHY720916 BRU720916 CBQ720916 CLM720916 CVI720916 DFE720916 DPA720916 DYW720916 EIS720916 ESO720916 FCK720916 FMG720916 FWC720916 GFY720916 GPU720916 GZQ720916 HJM720916 HTI720916 IDE720916 INA720916 IWW720916 JGS720916 JQO720916 KAK720916 KKG720916 KUC720916 LDY720916 LNU720916 LXQ720916 MHM720916 MRI720916 NBE720916 NLA720916 NUW720916 OES720916 OOO720916 OYK720916 PIG720916 PSC720916 QBY720916 QLU720916 QVQ720916 RFM720916 RPI720916 RZE720916 SJA720916 SSW720916 TCS720916 TMO720916 TWK720916 UGG720916 UQC720916 UZY720916 VJU720916 VTQ720916 WDM720916 WNI720916 WXE720916 U131092 KS786452 UO786452 AEK786452 AOG786452 AYC786452 BHY786452 BRU786452 CBQ786452 CLM786452 CVI786452 DFE786452 DPA786452 DYW786452 EIS786452 ESO786452 FCK786452 FMG786452 FWC786452 GFY786452 GPU786452 GZQ786452 HJM786452 HTI786452 IDE786452 INA786452 IWW786452 JGS786452 JQO786452 KAK786452 KKG786452 KUC786452 LDY786452 LNU786452 LXQ786452 MHM786452 MRI786452 NBE786452 NLA786452 NUW786452 OES786452 OOO786452 OYK786452 PIG786452 PSC786452 QBY786452 QLU786452 QVQ786452 RFM786452 RPI786452 RZE786452 SJA786452 SSW786452 TCS786452 TMO786452 TWK786452 UGG786452 UQC786452 UZY786452 VJU786452 VTQ786452 WDM786452 WNI786452 WXE786452 U24 KS851988 UO851988 AEK851988 AOG851988 AYC851988 BHY851988 BRU851988 CBQ851988 CLM851988 CVI851988 DFE851988 DPA851988 DYW851988 EIS851988 ESO851988 FCK851988 FMG851988 FWC851988 GFY851988 GPU851988 GZQ851988 HJM851988 HTI851988 IDE851988 INA851988 IWW851988 JGS851988 JQO851988 KAK851988 KKG851988 KUC851988 LDY851988 LNU851988 LXQ851988 MHM851988 MRI851988 NBE851988 NLA851988 NUW851988 OES851988 OOO851988 OYK851988 PIG851988 PSC851988 QBY851988 QLU851988 QVQ851988 RFM851988 RPI851988 RZE851988 SJA851988 SSW851988 TCS851988 TMO851988 TWK851988 UGG851988 UQC851988 UZY851988 VJU851988 VTQ851988 WDM851988 WNI851988 WXE851988 KS917524 UO917524 AEK917524 AOG917524 AYC917524 BHY917524 BRU917524 CBQ917524 CLM917524 CVI917524 DFE917524 DPA917524 DYW917524 EIS917524 ESO917524 FCK917524 FMG917524 FWC917524 GFY917524 GPU917524 GZQ917524 HJM917524 HTI917524 IDE917524 INA917524 IWW917524 JGS917524 JQO917524 KAK917524 KKG917524 KUC917524 LDY917524 LNU917524 LXQ917524 MHM917524 MRI917524 NBE917524 NLA917524 NUW917524 OES917524 OOO917524 OYK917524 PIG917524 PSC917524 QBY917524 QLU917524 QVQ917524 RFM917524 RPI917524 RZE917524 SJA917524 SSW917524 TCS917524 TMO917524 TWK917524 UGG917524 UQC917524 UZY917524 VJU917524 VTQ917524 WDM917524 WNI917524 WXE917524 WXE983060 KS983060 UO983060 AEK983060 AOG983060 AYC983060 BHY983060 BRU983060 CBQ983060 CLM983060 CVI983060 DFE983060 DPA983060 DYW983060 EIS983060 ESO983060 FCK983060 FMG983060 FWC983060 GFY983060 GPU983060 GZQ983060 HJM983060 HTI983060 IDE983060 INA983060 IWW983060 JGS983060 JQO983060 KAK983060 KKG983060 KUC983060 LDY983060 LNU983060 LXQ983060 MHM983060 MRI983060 NBE983060 NLA983060 NUW983060 OES983060 OOO983060 OYK983060 PIG983060 PSC983060 QBY983060 QLU983060 QVQ983060 RFM983060 RPI983060 RZE983060 SJA983060 SSW983060 TCS983060 TMO983060 TWK983060 UGG983060 UQC983060 UZY983060 VJU983060 VTQ983060 WDM983060 WNI983060 U196628 KQ24 S24 WXE24 WNI24 WDM24 VTQ24 VJU24 UZY24 UQC24 UGG24 TWK24 TMO24 TCS24 SSW24 SJA24 RZE24 RPI24 RFM24 QVQ24 QLU24 QBY24 PSC24 PIG24 OYK24 OOO24 OES24 NUW24 NLA24 NBE24 MRI24 MHM24 LXQ24 LNU24 LDY24 KUC24 KKG24 KAK24 JQO24 JGS24 IWW24 INA24 IDE24 HTI24 HJM24 GZQ24 GPU24 GFY24 FWC24 FMG24 FCK24 ESO24 EIS24 DYW24 DPA24 DFE24 CVI24 CLM24 CBQ24 BRU24 BHY24 AYC24 AOG24 AEK24 UO24 UM24 KS24 WXC24 WNG24 WDK24 VTO24 VJS24 UZW24 UQA24 UGE24 TWI24 TMM24 TCQ24 SSU24 SIY24 RZC24 RPG24 RFK24 QVO24 QLS24 QBW24 PSA24 PIE24 OYI24 OOM24 OEQ24 NUU24 NKY24 NBC24 MRG24 MHK24 LXO24 LNS24 LDW24 KUA24 KKE24 KAI24 JQM24 JGQ24 IWU24 IMY24 IDC24 HTG24 HJK24 GZO24 GPS24 GFW24 FWA24 FME24 FCI24 ESM24 EIQ24 DYU24 DOY24 DFC24 CVG24 CLK24 CBO24 BRS24 BHW24 AYA24 AOE24 AEI24 U262164 Z65556 Z131092 Z196628 Z262164 Z327700 Z393236 Z458772 Z524308 Z589844 Z655380 Z720916 Z786452 Z851988 Z917524 Z983060 AB393236 AB458772 AB524308 AB589844 AB655380 AB720916 AB786452 AB851988 AB917524 AB983060 AB65556 AB131092 AB262164 AB196628 AB24 Z24 AB327700 AG65556 AG131092 AG196628 AG262164 AG327700 AG393236 AG458772 AG524308 AG589844 AG655380 AG720916 AG786452 AG851988 AG917524 AG983060 AI393236 AI458772 AI524308 AI589844 AI655380 AI720916 AI786452 AI851988 AI917524 AI983060 AI65556 AI131092 AI262164 AI196628 AI24 AG24 AI327700 AN65556 AN131092 AN196628 AN262164 AN327700 AN393236 AN458772 AN524308 AN589844 AN655380 AN720916 AN786452 AN851988 AN917524 AN983060 AP393236 AP458772 AP524308 AP589844 AP655380 AP720916 AP786452 AP851988 AP917524 AP983060 AP65556 AP131092 AP262164 AP196628 AP24 AN24 AP327700 AU65556 AU131092 AU196628 AU262164 AU327700 AU393236 AU458772 AU524308 AU589844 AU655380 AU720916 AU786452 AU851988 AU917524 AU983060 AW393236 AW458772 AW524308 AW589844 AW655380 AW720916 AW786452 AW851988 AW917524 AW983060 AW65556 AW131092 AW262164 AW196628 AW24 AU24 AW327700 BB65556 BB131092 BB196628 BB262164 BB327700 BB393236 BB458772 BB524308 BB589844 BB655380 BB720916 BB786452 BB851988 BB917524 BB983060 BD327700 BD393236 BD458772 BD524308 BD589844 BD655380 BD720916 BD786452 BD851988 BD917524 BD983060 BD65556 BD131092 BD262164 BD196628 BD24 BB24"/>
    <dataValidation allowBlank="1" promptTitle="checkPeriodRange" sqref="Q25 KO25 UK25 AEG25 AOC25 AXY25 BHU25 BRQ25 CBM25 CLI25 CVE25 DFA25 DOW25 DYS25 EIO25 ESK25 FCG25 FMC25 FVY25 GFU25 GPQ25 GZM25 HJI25 HTE25 IDA25 IMW25 IWS25 JGO25 JQK25 KAG25 KKC25 KTY25 LDU25 LNQ25 LXM25 MHI25 MRE25 NBA25 NKW25 NUS25 OEO25 OOK25 OYG25 PIC25 PRY25 QBU25 QLQ25 QVM25 RFI25 RPE25 RZA25 SIW25 SSS25 TCO25 TMK25 TWG25 UGC25 UPY25 UZU25 VJQ25 VTM25 WDI25 WNE25 WXA25 Q65557 KO65557 UK65557 AEG65557 AOC65557 AXY65557 BHU65557 BRQ65557 CBM65557 CLI65557 CVE65557 DFA65557 DOW65557 DYS65557 EIO65557 ESK65557 FCG65557 FMC65557 FVY65557 GFU65557 GPQ65557 GZM65557 HJI65557 HTE65557 IDA65557 IMW65557 IWS65557 JGO65557 JQK65557 KAG65557 KKC65557 KTY65557 LDU65557 LNQ65557 LXM65557 MHI65557 MRE65557 NBA65557 NKW65557 NUS65557 OEO65557 OOK65557 OYG65557 PIC65557 PRY65557 QBU65557 QLQ65557 QVM65557 RFI65557 RPE65557 RZA65557 SIW65557 SSS65557 TCO65557 TMK65557 TWG65557 UGC65557 UPY65557 UZU65557 VJQ65557 VTM65557 WDI65557 WNE65557 WXA65557 Q131093 KO131093 UK131093 AEG131093 AOC131093 AXY131093 BHU131093 BRQ131093 CBM131093 CLI131093 CVE131093 DFA131093 DOW131093 DYS131093 EIO131093 ESK131093 FCG131093 FMC131093 FVY131093 GFU131093 GPQ131093 GZM131093 HJI131093 HTE131093 IDA131093 IMW131093 IWS131093 JGO131093 JQK131093 KAG131093 KKC131093 KTY131093 LDU131093 LNQ131093 LXM131093 MHI131093 MRE131093 NBA131093 NKW131093 NUS131093 OEO131093 OOK131093 OYG131093 PIC131093 PRY131093 QBU131093 QLQ131093 QVM131093 RFI131093 RPE131093 RZA131093 SIW131093 SSS131093 TCO131093 TMK131093 TWG131093 UGC131093 UPY131093 UZU131093 VJQ131093 VTM131093 WDI131093 WNE131093 WXA131093 Q196629 KO196629 UK196629 AEG196629 AOC196629 AXY196629 BHU196629 BRQ196629 CBM196629 CLI196629 CVE196629 DFA196629 DOW196629 DYS196629 EIO196629 ESK196629 FCG196629 FMC196629 FVY196629 GFU196629 GPQ196629 GZM196629 HJI196629 HTE196629 IDA196629 IMW196629 IWS196629 JGO196629 JQK196629 KAG196629 KKC196629 KTY196629 LDU196629 LNQ196629 LXM196629 MHI196629 MRE196629 NBA196629 NKW196629 NUS196629 OEO196629 OOK196629 OYG196629 PIC196629 PRY196629 QBU196629 QLQ196629 QVM196629 RFI196629 RPE196629 RZA196629 SIW196629 SSS196629 TCO196629 TMK196629 TWG196629 UGC196629 UPY196629 UZU196629 VJQ196629 VTM196629 WDI196629 WNE196629 WXA196629 Q262165 KO262165 UK262165 AEG262165 AOC262165 AXY262165 BHU262165 BRQ262165 CBM262165 CLI262165 CVE262165 DFA262165 DOW262165 DYS262165 EIO262165 ESK262165 FCG262165 FMC262165 FVY262165 GFU262165 GPQ262165 GZM262165 HJI262165 HTE262165 IDA262165 IMW262165 IWS262165 JGO262165 JQK262165 KAG262165 KKC262165 KTY262165 LDU262165 LNQ262165 LXM262165 MHI262165 MRE262165 NBA262165 NKW262165 NUS262165 OEO262165 OOK262165 OYG262165 PIC262165 PRY262165 QBU262165 QLQ262165 QVM262165 RFI262165 RPE262165 RZA262165 SIW262165 SSS262165 TCO262165 TMK262165 TWG262165 UGC262165 UPY262165 UZU262165 VJQ262165 VTM262165 WDI262165 WNE262165 WXA262165 Q327701 KO327701 UK327701 AEG327701 AOC327701 AXY327701 BHU327701 BRQ327701 CBM327701 CLI327701 CVE327701 DFA327701 DOW327701 DYS327701 EIO327701 ESK327701 FCG327701 FMC327701 FVY327701 GFU327701 GPQ327701 GZM327701 HJI327701 HTE327701 IDA327701 IMW327701 IWS327701 JGO327701 JQK327701 KAG327701 KKC327701 KTY327701 LDU327701 LNQ327701 LXM327701 MHI327701 MRE327701 NBA327701 NKW327701 NUS327701 OEO327701 OOK327701 OYG327701 PIC327701 PRY327701 QBU327701 QLQ327701 QVM327701 RFI327701 RPE327701 RZA327701 SIW327701 SSS327701 TCO327701 TMK327701 TWG327701 UGC327701 UPY327701 UZU327701 VJQ327701 VTM327701 WDI327701 WNE327701 WXA327701 Q393237 KO393237 UK393237 AEG393237 AOC393237 AXY393237 BHU393237 BRQ393237 CBM393237 CLI393237 CVE393237 DFA393237 DOW393237 DYS393237 EIO393237 ESK393237 FCG393237 FMC393237 FVY393237 GFU393237 GPQ393237 GZM393237 HJI393237 HTE393237 IDA393237 IMW393237 IWS393237 JGO393237 JQK393237 KAG393237 KKC393237 KTY393237 LDU393237 LNQ393237 LXM393237 MHI393237 MRE393237 NBA393237 NKW393237 NUS393237 OEO393237 OOK393237 OYG393237 PIC393237 PRY393237 QBU393237 QLQ393237 QVM393237 RFI393237 RPE393237 RZA393237 SIW393237 SSS393237 TCO393237 TMK393237 TWG393237 UGC393237 UPY393237 UZU393237 VJQ393237 VTM393237 WDI393237 WNE393237 WXA393237 Q458773 KO458773 UK458773 AEG458773 AOC458773 AXY458773 BHU458773 BRQ458773 CBM458773 CLI458773 CVE458773 DFA458773 DOW458773 DYS458773 EIO458773 ESK458773 FCG458773 FMC458773 FVY458773 GFU458773 GPQ458773 GZM458773 HJI458773 HTE458773 IDA458773 IMW458773 IWS458773 JGO458773 JQK458773 KAG458773 KKC458773 KTY458773 LDU458773 LNQ458773 LXM458773 MHI458773 MRE458773 NBA458773 NKW458773 NUS458773 OEO458773 OOK458773 OYG458773 PIC458773 PRY458773 QBU458773 QLQ458773 QVM458773 RFI458773 RPE458773 RZA458773 SIW458773 SSS458773 TCO458773 TMK458773 TWG458773 UGC458773 UPY458773 UZU458773 VJQ458773 VTM458773 WDI458773 WNE458773 WXA458773 Q524309 KO524309 UK524309 AEG524309 AOC524309 AXY524309 BHU524309 BRQ524309 CBM524309 CLI524309 CVE524309 DFA524309 DOW524309 DYS524309 EIO524309 ESK524309 FCG524309 FMC524309 FVY524309 GFU524309 GPQ524309 GZM524309 HJI524309 HTE524309 IDA524309 IMW524309 IWS524309 JGO524309 JQK524309 KAG524309 KKC524309 KTY524309 LDU524309 LNQ524309 LXM524309 MHI524309 MRE524309 NBA524309 NKW524309 NUS524309 OEO524309 OOK524309 OYG524309 PIC524309 PRY524309 QBU524309 QLQ524309 QVM524309 RFI524309 RPE524309 RZA524309 SIW524309 SSS524309 TCO524309 TMK524309 TWG524309 UGC524309 UPY524309 UZU524309 VJQ524309 VTM524309 WDI524309 WNE524309 WXA524309 Q589845 KO589845 UK589845 AEG589845 AOC589845 AXY589845 BHU589845 BRQ589845 CBM589845 CLI589845 CVE589845 DFA589845 DOW589845 DYS589845 EIO589845 ESK589845 FCG589845 FMC589845 FVY589845 GFU589845 GPQ589845 GZM589845 HJI589845 HTE589845 IDA589845 IMW589845 IWS589845 JGO589845 JQK589845 KAG589845 KKC589845 KTY589845 LDU589845 LNQ589845 LXM589845 MHI589845 MRE589845 NBA589845 NKW589845 NUS589845 OEO589845 OOK589845 OYG589845 PIC589845 PRY589845 QBU589845 QLQ589845 QVM589845 RFI589845 RPE589845 RZA589845 SIW589845 SSS589845 TCO589845 TMK589845 TWG589845 UGC589845 UPY589845 UZU589845 VJQ589845 VTM589845 WDI589845 WNE589845 WXA589845 Q655381 KO655381 UK655381 AEG655381 AOC655381 AXY655381 BHU655381 BRQ655381 CBM655381 CLI655381 CVE655381 DFA655381 DOW655381 DYS655381 EIO655381 ESK655381 FCG655381 FMC655381 FVY655381 GFU655381 GPQ655381 GZM655381 HJI655381 HTE655381 IDA655381 IMW655381 IWS655381 JGO655381 JQK655381 KAG655381 KKC655381 KTY655381 LDU655381 LNQ655381 LXM655381 MHI655381 MRE655381 NBA655381 NKW655381 NUS655381 OEO655381 OOK655381 OYG655381 PIC655381 PRY655381 QBU655381 QLQ655381 QVM655381 RFI655381 RPE655381 RZA655381 SIW655381 SSS655381 TCO655381 TMK655381 TWG655381 UGC655381 UPY655381 UZU655381 VJQ655381 VTM655381 WDI655381 WNE655381 WXA655381 Q720917 KO720917 UK720917 AEG720917 AOC720917 AXY720917 BHU720917 BRQ720917 CBM720917 CLI720917 CVE720917 DFA720917 DOW720917 DYS720917 EIO720917 ESK720917 FCG720917 FMC720917 FVY720917 GFU720917 GPQ720917 GZM720917 HJI720917 HTE720917 IDA720917 IMW720917 IWS720917 JGO720917 JQK720917 KAG720917 KKC720917 KTY720917 LDU720917 LNQ720917 LXM720917 MHI720917 MRE720917 NBA720917 NKW720917 NUS720917 OEO720917 OOK720917 OYG720917 PIC720917 PRY720917 QBU720917 QLQ720917 QVM720917 RFI720917 RPE720917 RZA720917 SIW720917 SSS720917 TCO720917 TMK720917 TWG720917 UGC720917 UPY720917 UZU720917 VJQ720917 VTM720917 WDI720917 WNE720917 WXA720917 Q786453 KO786453 UK786453 AEG786453 AOC786453 AXY786453 BHU786453 BRQ786453 CBM786453 CLI786453 CVE786453 DFA786453 DOW786453 DYS786453 EIO786453 ESK786453 FCG786453 FMC786453 FVY786453 GFU786453 GPQ786453 GZM786453 HJI786453 HTE786453 IDA786453 IMW786453 IWS786453 JGO786453 JQK786453 KAG786453 KKC786453 KTY786453 LDU786453 LNQ786453 LXM786453 MHI786453 MRE786453 NBA786453 NKW786453 NUS786453 OEO786453 OOK786453 OYG786453 PIC786453 PRY786453 QBU786453 QLQ786453 QVM786453 RFI786453 RPE786453 RZA786453 SIW786453 SSS786453 TCO786453 TMK786453 TWG786453 UGC786453 UPY786453 UZU786453 VJQ786453 VTM786453 WDI786453 WNE786453 WXA786453 Q851989 KO851989 UK851989 AEG851989 AOC851989 AXY851989 BHU851989 BRQ851989 CBM851989 CLI851989 CVE851989 DFA851989 DOW851989 DYS851989 EIO851989 ESK851989 FCG851989 FMC851989 FVY851989 GFU851989 GPQ851989 GZM851989 HJI851989 HTE851989 IDA851989 IMW851989 IWS851989 JGO851989 JQK851989 KAG851989 KKC851989 KTY851989 LDU851989 LNQ851989 LXM851989 MHI851989 MRE851989 NBA851989 NKW851989 NUS851989 OEO851989 OOK851989 OYG851989 PIC851989 PRY851989 QBU851989 QLQ851989 QVM851989 RFI851989 RPE851989 RZA851989 SIW851989 SSS851989 TCO851989 TMK851989 TWG851989 UGC851989 UPY851989 UZU851989 VJQ851989 VTM851989 WDI851989 WNE851989 WXA851989 Q917525 KO917525 UK917525 AEG917525 AOC917525 AXY917525 BHU917525 BRQ917525 CBM917525 CLI917525 CVE917525 DFA917525 DOW917525 DYS917525 EIO917525 ESK917525 FCG917525 FMC917525 FVY917525 GFU917525 GPQ917525 GZM917525 HJI917525 HTE917525 IDA917525 IMW917525 IWS917525 JGO917525 JQK917525 KAG917525 KKC917525 KTY917525 LDU917525 LNQ917525 LXM917525 MHI917525 MRE917525 NBA917525 NKW917525 NUS917525 OEO917525 OOK917525 OYG917525 PIC917525 PRY917525 QBU917525 QLQ917525 QVM917525 RFI917525 RPE917525 RZA917525 SIW917525 SSS917525 TCO917525 TMK917525 TWG917525 UGC917525 UPY917525 UZU917525 VJQ917525 VTM917525 WDI917525 WNE917525 WXA917525 Q983061 KO983061 UK983061 AEG983061 AOC983061 AXY983061 BHU983061 BRQ983061 CBM983061 CLI983061 CVE983061 DFA983061 DOW983061 DYS983061 EIO983061 ESK983061 FCG983061 FMC983061 FVY983061 GFU983061 GPQ983061 GZM983061 HJI983061 HTE983061 IDA983061 IMW983061 IWS983061 JGO983061 JQK983061 KAG983061 KKC983061 KTY983061 LDU983061 LNQ983061 LXM983061 MHI983061 MRE983061 NBA983061 NKW983061 NUS983061 OEO983061 OOK983061 OYG983061 PIC983061 PRY983061 QBU983061 QLQ983061 QVM983061 RFI983061 RPE983061 RZA983061 SIW983061 SSS983061 TCO983061 TMK983061 TWG983061 UGC983061 UPY983061 UZU983061 VJQ983061 VTM983061 WDI983061 WNE983061 WXA983061 X983061 X65557 X131093 X196629 X262165 X327701 X393237 X458773 X524309 X589845 X655381 X720917 X786453 X851989 X917525 X25 AE983061 AE65557 AE131093 AE196629 AE262165 AE327701 AE393237 AE458773 AE524309 AE589845 AE655381 AE720917 AE786453 AE851989 AE917525 AE25 AL983061 AL65557 AL131093 AL196629 AL262165 AL327701 AL393237 AL458773 AL524309 AL589845 AL655381 AL720917 AL786453 AL851989 AL917525 AL25 AS983061 AS65557 AS131093 AS196629 AS262165 AS327701 AS393237 AS458773 AS524309 AS589845 AS655381 AS720917 AS786453 AS851989 AS917525 AS25 AZ983061 AZ65557 AZ131093 AZ196629 AZ262165 AZ327701 AZ393237 AZ458773 AZ524309 AZ589845 AZ655381 AZ720917 AZ786453 AZ851989 AZ917525 AZ25"/>
    <dataValidation allowBlank="1" sqref="WWV983062:WXG983068 KJ65558:KU65564 UF65558:UQ65564 AEB65558:AEM65564 ANX65558:AOI65564 AXT65558:AYE65564 BHP65558:BIA65564 BRL65558:BRW65564 CBH65558:CBS65564 CLD65558:CLO65564 CUZ65558:CVK65564 DEV65558:DFG65564 DOR65558:DPC65564 DYN65558:DYY65564 EIJ65558:EIU65564 ESF65558:ESQ65564 FCB65558:FCM65564 FLX65558:FMI65564 FVT65558:FWE65564 GFP65558:GGA65564 GPL65558:GPW65564 GZH65558:GZS65564 HJD65558:HJO65564 HSZ65558:HTK65564 ICV65558:IDG65564 IMR65558:INC65564 IWN65558:IWY65564 JGJ65558:JGU65564 JQF65558:JQQ65564 KAB65558:KAM65564 KJX65558:KKI65564 KTT65558:KUE65564 LDP65558:LEA65564 LNL65558:LNW65564 LXH65558:LXS65564 MHD65558:MHO65564 MQZ65558:MRK65564 NAV65558:NBG65564 NKR65558:NLC65564 NUN65558:NUY65564 OEJ65558:OEU65564 OOF65558:OOQ65564 OYB65558:OYM65564 PHX65558:PII65564 PRT65558:PSE65564 QBP65558:QCA65564 QLL65558:QLW65564 QVH65558:QVS65564 RFD65558:RFO65564 ROZ65558:RPK65564 RYV65558:RZG65564 SIR65558:SJC65564 SSN65558:SSY65564 TCJ65558:TCU65564 TMF65558:TMQ65564 TWB65558:TWM65564 UFX65558:UGI65564 UPT65558:UQE65564 UZP65558:VAA65564 VJL65558:VJW65564 VTH65558:VTS65564 WDD65558:WDO65564 WMZ65558:WNK65564 WWV65558:WXG65564 KJ131094:KU131100 UF131094:UQ131100 AEB131094:AEM131100 ANX131094:AOI131100 AXT131094:AYE131100 BHP131094:BIA131100 BRL131094:BRW131100 CBH131094:CBS131100 CLD131094:CLO131100 CUZ131094:CVK131100 DEV131094:DFG131100 DOR131094:DPC131100 DYN131094:DYY131100 EIJ131094:EIU131100 ESF131094:ESQ131100 FCB131094:FCM131100 FLX131094:FMI131100 FVT131094:FWE131100 GFP131094:GGA131100 GPL131094:GPW131100 GZH131094:GZS131100 HJD131094:HJO131100 HSZ131094:HTK131100 ICV131094:IDG131100 IMR131094:INC131100 IWN131094:IWY131100 JGJ131094:JGU131100 JQF131094:JQQ131100 KAB131094:KAM131100 KJX131094:KKI131100 KTT131094:KUE131100 LDP131094:LEA131100 LNL131094:LNW131100 LXH131094:LXS131100 MHD131094:MHO131100 MQZ131094:MRK131100 NAV131094:NBG131100 NKR131094:NLC131100 NUN131094:NUY131100 OEJ131094:OEU131100 OOF131094:OOQ131100 OYB131094:OYM131100 PHX131094:PII131100 PRT131094:PSE131100 QBP131094:QCA131100 QLL131094:QLW131100 QVH131094:QVS131100 RFD131094:RFO131100 ROZ131094:RPK131100 RYV131094:RZG131100 SIR131094:SJC131100 SSN131094:SSY131100 TCJ131094:TCU131100 TMF131094:TMQ131100 TWB131094:TWM131100 UFX131094:UGI131100 UPT131094:UQE131100 UZP131094:VAA131100 VJL131094:VJW131100 VTH131094:VTS131100 WDD131094:WDO131100 WMZ131094:WNK131100 WWV131094:WXG131100 KJ196630:KU196636 UF196630:UQ196636 AEB196630:AEM196636 ANX196630:AOI196636 AXT196630:AYE196636 BHP196630:BIA196636 BRL196630:BRW196636 CBH196630:CBS196636 CLD196630:CLO196636 CUZ196630:CVK196636 DEV196630:DFG196636 DOR196630:DPC196636 DYN196630:DYY196636 EIJ196630:EIU196636 ESF196630:ESQ196636 FCB196630:FCM196636 FLX196630:FMI196636 FVT196630:FWE196636 GFP196630:GGA196636 GPL196630:GPW196636 GZH196630:GZS196636 HJD196630:HJO196636 HSZ196630:HTK196636 ICV196630:IDG196636 IMR196630:INC196636 IWN196630:IWY196636 JGJ196630:JGU196636 JQF196630:JQQ196636 KAB196630:KAM196636 KJX196630:KKI196636 KTT196630:KUE196636 LDP196630:LEA196636 LNL196630:LNW196636 LXH196630:LXS196636 MHD196630:MHO196636 MQZ196630:MRK196636 NAV196630:NBG196636 NKR196630:NLC196636 NUN196630:NUY196636 OEJ196630:OEU196636 OOF196630:OOQ196636 OYB196630:OYM196636 PHX196630:PII196636 PRT196630:PSE196636 QBP196630:QCA196636 QLL196630:QLW196636 QVH196630:QVS196636 RFD196630:RFO196636 ROZ196630:RPK196636 RYV196630:RZG196636 SIR196630:SJC196636 SSN196630:SSY196636 TCJ196630:TCU196636 TMF196630:TMQ196636 TWB196630:TWM196636 UFX196630:UGI196636 UPT196630:UQE196636 UZP196630:VAA196636 VJL196630:VJW196636 VTH196630:VTS196636 WDD196630:WDO196636 WMZ196630:WNK196636 WWV196630:WXG196636 KJ262166:KU262172 UF262166:UQ262172 AEB262166:AEM262172 ANX262166:AOI262172 AXT262166:AYE262172 BHP262166:BIA262172 BRL262166:BRW262172 CBH262166:CBS262172 CLD262166:CLO262172 CUZ262166:CVK262172 DEV262166:DFG262172 DOR262166:DPC262172 DYN262166:DYY262172 EIJ262166:EIU262172 ESF262166:ESQ262172 FCB262166:FCM262172 FLX262166:FMI262172 FVT262166:FWE262172 GFP262166:GGA262172 GPL262166:GPW262172 GZH262166:GZS262172 HJD262166:HJO262172 HSZ262166:HTK262172 ICV262166:IDG262172 IMR262166:INC262172 IWN262166:IWY262172 JGJ262166:JGU262172 JQF262166:JQQ262172 KAB262166:KAM262172 KJX262166:KKI262172 KTT262166:KUE262172 LDP262166:LEA262172 LNL262166:LNW262172 LXH262166:LXS262172 MHD262166:MHO262172 MQZ262166:MRK262172 NAV262166:NBG262172 NKR262166:NLC262172 NUN262166:NUY262172 OEJ262166:OEU262172 OOF262166:OOQ262172 OYB262166:OYM262172 PHX262166:PII262172 PRT262166:PSE262172 QBP262166:QCA262172 QLL262166:QLW262172 QVH262166:QVS262172 RFD262166:RFO262172 ROZ262166:RPK262172 RYV262166:RZG262172 SIR262166:SJC262172 SSN262166:SSY262172 TCJ262166:TCU262172 TMF262166:TMQ262172 TWB262166:TWM262172 UFX262166:UGI262172 UPT262166:UQE262172 UZP262166:VAA262172 VJL262166:VJW262172 VTH262166:VTS262172 WDD262166:WDO262172 WMZ262166:WNK262172 WWV262166:WXG262172 KJ327702:KU327708 UF327702:UQ327708 AEB327702:AEM327708 ANX327702:AOI327708 AXT327702:AYE327708 BHP327702:BIA327708 BRL327702:BRW327708 CBH327702:CBS327708 CLD327702:CLO327708 CUZ327702:CVK327708 DEV327702:DFG327708 DOR327702:DPC327708 DYN327702:DYY327708 EIJ327702:EIU327708 ESF327702:ESQ327708 FCB327702:FCM327708 FLX327702:FMI327708 FVT327702:FWE327708 GFP327702:GGA327708 GPL327702:GPW327708 GZH327702:GZS327708 HJD327702:HJO327708 HSZ327702:HTK327708 ICV327702:IDG327708 IMR327702:INC327708 IWN327702:IWY327708 JGJ327702:JGU327708 JQF327702:JQQ327708 KAB327702:KAM327708 KJX327702:KKI327708 KTT327702:KUE327708 LDP327702:LEA327708 LNL327702:LNW327708 LXH327702:LXS327708 MHD327702:MHO327708 MQZ327702:MRK327708 NAV327702:NBG327708 NKR327702:NLC327708 NUN327702:NUY327708 OEJ327702:OEU327708 OOF327702:OOQ327708 OYB327702:OYM327708 PHX327702:PII327708 PRT327702:PSE327708 QBP327702:QCA327708 QLL327702:QLW327708 QVH327702:QVS327708 RFD327702:RFO327708 ROZ327702:RPK327708 RYV327702:RZG327708 SIR327702:SJC327708 SSN327702:SSY327708 TCJ327702:TCU327708 TMF327702:TMQ327708 TWB327702:TWM327708 UFX327702:UGI327708 UPT327702:UQE327708 UZP327702:VAA327708 VJL327702:VJW327708 VTH327702:VTS327708 WDD327702:WDO327708 WMZ327702:WNK327708 WWV327702:WXG327708 KJ393238:KU393244 UF393238:UQ393244 AEB393238:AEM393244 ANX393238:AOI393244 AXT393238:AYE393244 BHP393238:BIA393244 BRL393238:BRW393244 CBH393238:CBS393244 CLD393238:CLO393244 CUZ393238:CVK393244 DEV393238:DFG393244 DOR393238:DPC393244 DYN393238:DYY393244 EIJ393238:EIU393244 ESF393238:ESQ393244 FCB393238:FCM393244 FLX393238:FMI393244 FVT393238:FWE393244 GFP393238:GGA393244 GPL393238:GPW393244 GZH393238:GZS393244 HJD393238:HJO393244 HSZ393238:HTK393244 ICV393238:IDG393244 IMR393238:INC393244 IWN393238:IWY393244 JGJ393238:JGU393244 JQF393238:JQQ393244 KAB393238:KAM393244 KJX393238:KKI393244 KTT393238:KUE393244 LDP393238:LEA393244 LNL393238:LNW393244 LXH393238:LXS393244 MHD393238:MHO393244 MQZ393238:MRK393244 NAV393238:NBG393244 NKR393238:NLC393244 NUN393238:NUY393244 OEJ393238:OEU393244 OOF393238:OOQ393244 OYB393238:OYM393244 PHX393238:PII393244 PRT393238:PSE393244 QBP393238:QCA393244 QLL393238:QLW393244 QVH393238:QVS393244 RFD393238:RFO393244 ROZ393238:RPK393244 RYV393238:RZG393244 SIR393238:SJC393244 SSN393238:SSY393244 TCJ393238:TCU393244 TMF393238:TMQ393244 TWB393238:TWM393244 UFX393238:UGI393244 UPT393238:UQE393244 UZP393238:VAA393244 VJL393238:VJW393244 VTH393238:VTS393244 WDD393238:WDO393244 WMZ393238:WNK393244 WWV393238:WXG393244 KJ458774:KU458780 UF458774:UQ458780 AEB458774:AEM458780 ANX458774:AOI458780 AXT458774:AYE458780 BHP458774:BIA458780 BRL458774:BRW458780 CBH458774:CBS458780 CLD458774:CLO458780 CUZ458774:CVK458780 DEV458774:DFG458780 DOR458774:DPC458780 DYN458774:DYY458780 EIJ458774:EIU458780 ESF458774:ESQ458780 FCB458774:FCM458780 FLX458774:FMI458780 FVT458774:FWE458780 GFP458774:GGA458780 GPL458774:GPW458780 GZH458774:GZS458780 HJD458774:HJO458780 HSZ458774:HTK458780 ICV458774:IDG458780 IMR458774:INC458780 IWN458774:IWY458780 JGJ458774:JGU458780 JQF458774:JQQ458780 KAB458774:KAM458780 KJX458774:KKI458780 KTT458774:KUE458780 LDP458774:LEA458780 LNL458774:LNW458780 LXH458774:LXS458780 MHD458774:MHO458780 MQZ458774:MRK458780 NAV458774:NBG458780 NKR458774:NLC458780 NUN458774:NUY458780 OEJ458774:OEU458780 OOF458774:OOQ458780 OYB458774:OYM458780 PHX458774:PII458780 PRT458774:PSE458780 QBP458774:QCA458780 QLL458774:QLW458780 QVH458774:QVS458780 RFD458774:RFO458780 ROZ458774:RPK458780 RYV458774:RZG458780 SIR458774:SJC458780 SSN458774:SSY458780 TCJ458774:TCU458780 TMF458774:TMQ458780 TWB458774:TWM458780 UFX458774:UGI458780 UPT458774:UQE458780 UZP458774:VAA458780 VJL458774:VJW458780 VTH458774:VTS458780 WDD458774:WDO458780 WMZ458774:WNK458780 WWV458774:WXG458780 KJ524310:KU524316 UF524310:UQ524316 AEB524310:AEM524316 ANX524310:AOI524316 AXT524310:AYE524316 BHP524310:BIA524316 BRL524310:BRW524316 CBH524310:CBS524316 CLD524310:CLO524316 CUZ524310:CVK524316 DEV524310:DFG524316 DOR524310:DPC524316 DYN524310:DYY524316 EIJ524310:EIU524316 ESF524310:ESQ524316 FCB524310:FCM524316 FLX524310:FMI524316 FVT524310:FWE524316 GFP524310:GGA524316 GPL524310:GPW524316 GZH524310:GZS524316 HJD524310:HJO524316 HSZ524310:HTK524316 ICV524310:IDG524316 IMR524310:INC524316 IWN524310:IWY524316 JGJ524310:JGU524316 JQF524310:JQQ524316 KAB524310:KAM524316 KJX524310:KKI524316 KTT524310:KUE524316 LDP524310:LEA524316 LNL524310:LNW524316 LXH524310:LXS524316 MHD524310:MHO524316 MQZ524310:MRK524316 NAV524310:NBG524316 NKR524310:NLC524316 NUN524310:NUY524316 OEJ524310:OEU524316 OOF524310:OOQ524316 OYB524310:OYM524316 PHX524310:PII524316 PRT524310:PSE524316 QBP524310:QCA524316 QLL524310:QLW524316 QVH524310:QVS524316 RFD524310:RFO524316 ROZ524310:RPK524316 RYV524310:RZG524316 SIR524310:SJC524316 SSN524310:SSY524316 TCJ524310:TCU524316 TMF524310:TMQ524316 TWB524310:TWM524316 UFX524310:UGI524316 UPT524310:UQE524316 UZP524310:VAA524316 VJL524310:VJW524316 VTH524310:VTS524316 WDD524310:WDO524316 WMZ524310:WNK524316 WWV524310:WXG524316 KJ589846:KU589852 UF589846:UQ589852 AEB589846:AEM589852 ANX589846:AOI589852 AXT589846:AYE589852 BHP589846:BIA589852 BRL589846:BRW589852 CBH589846:CBS589852 CLD589846:CLO589852 CUZ589846:CVK589852 DEV589846:DFG589852 DOR589846:DPC589852 DYN589846:DYY589852 EIJ589846:EIU589852 ESF589846:ESQ589852 FCB589846:FCM589852 FLX589846:FMI589852 FVT589846:FWE589852 GFP589846:GGA589852 GPL589846:GPW589852 GZH589846:GZS589852 HJD589846:HJO589852 HSZ589846:HTK589852 ICV589846:IDG589852 IMR589846:INC589852 IWN589846:IWY589852 JGJ589846:JGU589852 JQF589846:JQQ589852 KAB589846:KAM589852 KJX589846:KKI589852 KTT589846:KUE589852 LDP589846:LEA589852 LNL589846:LNW589852 LXH589846:LXS589852 MHD589846:MHO589852 MQZ589846:MRK589852 NAV589846:NBG589852 NKR589846:NLC589852 NUN589846:NUY589852 OEJ589846:OEU589852 OOF589846:OOQ589852 OYB589846:OYM589852 PHX589846:PII589852 PRT589846:PSE589852 QBP589846:QCA589852 QLL589846:QLW589852 QVH589846:QVS589852 RFD589846:RFO589852 ROZ589846:RPK589852 RYV589846:RZG589852 SIR589846:SJC589852 SSN589846:SSY589852 TCJ589846:TCU589852 TMF589846:TMQ589852 TWB589846:TWM589852 UFX589846:UGI589852 UPT589846:UQE589852 UZP589846:VAA589852 VJL589846:VJW589852 VTH589846:VTS589852 WDD589846:WDO589852 WMZ589846:WNK589852 WWV589846:WXG589852 KJ655382:KU655388 UF655382:UQ655388 AEB655382:AEM655388 ANX655382:AOI655388 AXT655382:AYE655388 BHP655382:BIA655388 BRL655382:BRW655388 CBH655382:CBS655388 CLD655382:CLO655388 CUZ655382:CVK655388 DEV655382:DFG655388 DOR655382:DPC655388 DYN655382:DYY655388 EIJ655382:EIU655388 ESF655382:ESQ655388 FCB655382:FCM655388 FLX655382:FMI655388 FVT655382:FWE655388 GFP655382:GGA655388 GPL655382:GPW655388 GZH655382:GZS655388 HJD655382:HJO655388 HSZ655382:HTK655388 ICV655382:IDG655388 IMR655382:INC655388 IWN655382:IWY655388 JGJ655382:JGU655388 JQF655382:JQQ655388 KAB655382:KAM655388 KJX655382:KKI655388 KTT655382:KUE655388 LDP655382:LEA655388 LNL655382:LNW655388 LXH655382:LXS655388 MHD655382:MHO655388 MQZ655382:MRK655388 NAV655382:NBG655388 NKR655382:NLC655388 NUN655382:NUY655388 OEJ655382:OEU655388 OOF655382:OOQ655388 OYB655382:OYM655388 PHX655382:PII655388 PRT655382:PSE655388 QBP655382:QCA655388 QLL655382:QLW655388 QVH655382:QVS655388 RFD655382:RFO655388 ROZ655382:RPK655388 RYV655382:RZG655388 SIR655382:SJC655388 SSN655382:SSY655388 TCJ655382:TCU655388 TMF655382:TMQ655388 TWB655382:TWM655388 UFX655382:UGI655388 UPT655382:UQE655388 UZP655382:VAA655388 VJL655382:VJW655388 VTH655382:VTS655388 WDD655382:WDO655388 WMZ655382:WNK655388 WWV655382:WXG655388 KJ720918:KU720924 UF720918:UQ720924 AEB720918:AEM720924 ANX720918:AOI720924 AXT720918:AYE720924 BHP720918:BIA720924 BRL720918:BRW720924 CBH720918:CBS720924 CLD720918:CLO720924 CUZ720918:CVK720924 DEV720918:DFG720924 DOR720918:DPC720924 DYN720918:DYY720924 EIJ720918:EIU720924 ESF720918:ESQ720924 FCB720918:FCM720924 FLX720918:FMI720924 FVT720918:FWE720924 GFP720918:GGA720924 GPL720918:GPW720924 GZH720918:GZS720924 HJD720918:HJO720924 HSZ720918:HTK720924 ICV720918:IDG720924 IMR720918:INC720924 IWN720918:IWY720924 JGJ720918:JGU720924 JQF720918:JQQ720924 KAB720918:KAM720924 KJX720918:KKI720924 KTT720918:KUE720924 LDP720918:LEA720924 LNL720918:LNW720924 LXH720918:LXS720924 MHD720918:MHO720924 MQZ720918:MRK720924 NAV720918:NBG720924 NKR720918:NLC720924 NUN720918:NUY720924 OEJ720918:OEU720924 OOF720918:OOQ720924 OYB720918:OYM720924 PHX720918:PII720924 PRT720918:PSE720924 QBP720918:QCA720924 QLL720918:QLW720924 QVH720918:QVS720924 RFD720918:RFO720924 ROZ720918:RPK720924 RYV720918:RZG720924 SIR720918:SJC720924 SSN720918:SSY720924 TCJ720918:TCU720924 TMF720918:TMQ720924 TWB720918:TWM720924 UFX720918:UGI720924 UPT720918:UQE720924 UZP720918:VAA720924 VJL720918:VJW720924 VTH720918:VTS720924 WDD720918:WDO720924 WMZ720918:WNK720924 WWV720918:WXG720924 KJ786454:KU786460 UF786454:UQ786460 AEB786454:AEM786460 ANX786454:AOI786460 AXT786454:AYE786460 BHP786454:BIA786460 BRL786454:BRW786460 CBH786454:CBS786460 CLD786454:CLO786460 CUZ786454:CVK786460 DEV786454:DFG786460 DOR786454:DPC786460 DYN786454:DYY786460 EIJ786454:EIU786460 ESF786454:ESQ786460 FCB786454:FCM786460 FLX786454:FMI786460 FVT786454:FWE786460 GFP786454:GGA786460 GPL786454:GPW786460 GZH786454:GZS786460 HJD786454:HJO786460 HSZ786454:HTK786460 ICV786454:IDG786460 IMR786454:INC786460 IWN786454:IWY786460 JGJ786454:JGU786460 JQF786454:JQQ786460 KAB786454:KAM786460 KJX786454:KKI786460 KTT786454:KUE786460 LDP786454:LEA786460 LNL786454:LNW786460 LXH786454:LXS786460 MHD786454:MHO786460 MQZ786454:MRK786460 NAV786454:NBG786460 NKR786454:NLC786460 NUN786454:NUY786460 OEJ786454:OEU786460 OOF786454:OOQ786460 OYB786454:OYM786460 PHX786454:PII786460 PRT786454:PSE786460 QBP786454:QCA786460 QLL786454:QLW786460 QVH786454:QVS786460 RFD786454:RFO786460 ROZ786454:RPK786460 RYV786454:RZG786460 SIR786454:SJC786460 SSN786454:SSY786460 TCJ786454:TCU786460 TMF786454:TMQ786460 TWB786454:TWM786460 UFX786454:UGI786460 UPT786454:UQE786460 UZP786454:VAA786460 VJL786454:VJW786460 VTH786454:VTS786460 WDD786454:WDO786460 WMZ786454:WNK786460 WWV786454:WXG786460 KJ851990:KU851996 UF851990:UQ851996 AEB851990:AEM851996 ANX851990:AOI851996 AXT851990:AYE851996 BHP851990:BIA851996 BRL851990:BRW851996 CBH851990:CBS851996 CLD851990:CLO851996 CUZ851990:CVK851996 DEV851990:DFG851996 DOR851990:DPC851996 DYN851990:DYY851996 EIJ851990:EIU851996 ESF851990:ESQ851996 FCB851990:FCM851996 FLX851990:FMI851996 FVT851990:FWE851996 GFP851990:GGA851996 GPL851990:GPW851996 GZH851990:GZS851996 HJD851990:HJO851996 HSZ851990:HTK851996 ICV851990:IDG851996 IMR851990:INC851996 IWN851990:IWY851996 JGJ851990:JGU851996 JQF851990:JQQ851996 KAB851990:KAM851996 KJX851990:KKI851996 KTT851990:KUE851996 LDP851990:LEA851996 LNL851990:LNW851996 LXH851990:LXS851996 MHD851990:MHO851996 MQZ851990:MRK851996 NAV851990:NBG851996 NKR851990:NLC851996 NUN851990:NUY851996 OEJ851990:OEU851996 OOF851990:OOQ851996 OYB851990:OYM851996 PHX851990:PII851996 PRT851990:PSE851996 QBP851990:QCA851996 QLL851990:QLW851996 QVH851990:QVS851996 RFD851990:RFO851996 ROZ851990:RPK851996 RYV851990:RZG851996 SIR851990:SJC851996 SSN851990:SSY851996 TCJ851990:TCU851996 TMF851990:TMQ851996 TWB851990:TWM851996 UFX851990:UGI851996 UPT851990:UQE851996 UZP851990:VAA851996 VJL851990:VJW851996 VTH851990:VTS851996 WDD851990:WDO851996 WMZ851990:WNK851996 WWV851990:WXG851996 KJ917526:KU917532 UF917526:UQ917532 AEB917526:AEM917532 ANX917526:AOI917532 AXT917526:AYE917532 BHP917526:BIA917532 BRL917526:BRW917532 CBH917526:CBS917532 CLD917526:CLO917532 CUZ917526:CVK917532 DEV917526:DFG917532 DOR917526:DPC917532 DYN917526:DYY917532 EIJ917526:EIU917532 ESF917526:ESQ917532 FCB917526:FCM917532 FLX917526:FMI917532 FVT917526:FWE917532 GFP917526:GGA917532 GPL917526:GPW917532 GZH917526:GZS917532 HJD917526:HJO917532 HSZ917526:HTK917532 ICV917526:IDG917532 IMR917526:INC917532 IWN917526:IWY917532 JGJ917526:JGU917532 JQF917526:JQQ917532 KAB917526:KAM917532 KJX917526:KKI917532 KTT917526:KUE917532 LDP917526:LEA917532 LNL917526:LNW917532 LXH917526:LXS917532 MHD917526:MHO917532 MQZ917526:MRK917532 NAV917526:NBG917532 NKR917526:NLC917532 NUN917526:NUY917532 OEJ917526:OEU917532 OOF917526:OOQ917532 OYB917526:OYM917532 PHX917526:PII917532 PRT917526:PSE917532 QBP917526:QCA917532 QLL917526:QLW917532 QVH917526:QVS917532 RFD917526:RFO917532 ROZ917526:RPK917532 RYV917526:RZG917532 SIR917526:SJC917532 SSN917526:SSY917532 TCJ917526:TCU917532 TMF917526:TMQ917532 TWB917526:TWM917532 UFX917526:UGI917532 UPT917526:UQE917532 UZP917526:VAA917532 VJL917526:VJW917532 VTH917526:VTS917532 WDD917526:WDO917532 WMZ917526:WNK917532 WWV917526:WXG917532 KJ983062:KU983068 UF983062:UQ983068 AEB983062:AEM983068 ANX983062:AOI983068 AXT983062:AYE983068 BHP983062:BIA983068 BRL983062:BRW983068 CBH983062:CBS983068 CLD983062:CLO983068 CUZ983062:CVK983068 DEV983062:DFG983068 DOR983062:DPC983068 DYN983062:DYY983068 EIJ983062:EIU983068 ESF983062:ESQ983068 FCB983062:FCM983068 FLX983062:FMI983068 FVT983062:FWE983068 GFP983062:GGA983068 GPL983062:GPW983068 GZH983062:GZS983068 HJD983062:HJO983068 HSZ983062:HTK983068 ICV983062:IDG983068 IMR983062:INC983068 IWN983062:IWY983068 JGJ983062:JGU983068 JQF983062:JQQ983068 KAB983062:KAM983068 KJX983062:KKI983068 KTT983062:KUE983068 LDP983062:LEA983068 LNL983062:LNW983068 LXH983062:LXS983068 MHD983062:MHO983068 MQZ983062:MRK983068 NAV983062:NBG983068 NKR983062:NLC983068 NUN983062:NUY983068 OEJ983062:OEU983068 OOF983062:OOQ983068 OYB983062:OYM983068 PHX983062:PII983068 PRT983062:PSE983068 QBP983062:QCA983068 QLL983062:QLW983068 QVH983062:QVS983068 RFD983062:RFO983068 ROZ983062:RPK983068 RYV983062:RZG983068 SIR983062:SJC983068 SSN983062:SSY983068 TCJ983062:TCU983068 TMF983062:TMQ983068 TWB983062:TWM983068 UFX983062:UGI983068 UPT983062:UQE983068 UZP983062:VAA983068 VJL983062:VJW983068 VTH983062:VTS983068 WDD983062:WDO983068 WMZ983062:WNK983068 AEB26:AEM28 ANX26:AOI28 AXT26:AYE28 BHP26:BIA28 BRL26:BRW28 CBH26:CBS28 CLD26:CLO28 CUZ26:CVK28 DEV26:DFG28 DOR26:DPC28 DYN26:DYY28 EIJ26:EIU28 ESF26:ESQ28 FCB26:FCM28 FLX26:FMI28 FVT26:FWE28 GFP26:GGA28 GPL26:GPW28 GZH26:GZS28 HJD26:HJO28 HSZ26:HTK28 ICV26:IDG28 IMR26:INC28 IWN26:IWY28 JGJ26:JGU28 JQF26:JQQ28 KAB26:KAM28 KJX26:KKI28 KTT26:KUE28 LDP26:LEA28 LNL26:LNW28 LXH26:LXS28 MHD26:MHO28 MQZ26:MRK28 NAV26:NBG28 NKR26:NLC28 NUN26:NUY28 OEJ26:OEU28 OOF26:OOQ28 OYB26:OYM28 PHX26:PII28 PRT26:PSE28 QBP26:QCA28 QLL26:QLW28 QVH26:QVS28 RFD26:RFO28 ROZ26:RPK28 RYV26:RZG28 SIR26:SJC28 SSN26:SSY28 TCJ26:TCU28 TMF26:TMQ28 TWB26:TWM28 UFX26:UGI28 UPT26:UQE28 UZP26:VAA28 VJL26:VJW28 VTH26:VTS28 WDD26:WDO28 WMZ26:WNK28 WWV26:WXG28 KJ26:KU28 UF26:UQ28 L27:BF28 L65558:BF65564 L983062:BF983068 L917526:BF917532 L851990:BF851996 L786454:BF786460 L720918:BF720924 L655382:BF655388 L589846:BF589852 L524310:BF524316 L458774:BF458780 L393238:BF393244 L327702:BF327708 L262166:BF262172 L196630:BF196636 L131094:BF131100 L26:BE26"/>
    <dataValidation type="list" allowBlank="1" showInputMessage="1" showErrorMessage="1" errorTitle="Ошибка" error="Выберите значение из списка" prompt="Выберите значение из списка" sqref="O23 V23 AC23 AJ23 AQ23 AX23">
      <formula1>kind_of_cons</formula1>
    </dataValidation>
    <dataValidation type="decimal" allowBlank="1" showErrorMessage="1" errorTitle="Ошибка" error="Допускается ввод только действительных чисел!" sqref="O24 V24 AC24 AJ24 AQ24 AX24">
      <formula1>-9.99999999999999E+23</formula1>
      <formula2>9.99999999999999E+23</formula2>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3">
    <tabColor theme="0" tint="-0.249977111117893"/>
  </sheetPr>
  <dimension ref="A1:T15"/>
  <sheetViews>
    <sheetView showGridLines="0" topLeftCell="E1" zoomScaleNormal="100" workbookViewId="0"/>
  </sheetViews>
  <sheetFormatPr defaultColWidth="10.5703125" defaultRowHeight="14.25"/>
  <cols>
    <col min="1" max="1" width="3.7109375" style="1016" hidden="1" customWidth="1"/>
    <col min="2" max="4" width="3.7109375" style="1010" hidden="1" customWidth="1"/>
    <col min="5" max="5" width="3.7109375" style="811" customWidth="1"/>
    <col min="6" max="6" width="9.7109375" style="992" customWidth="1"/>
    <col min="7" max="7" width="37.7109375" style="992" customWidth="1"/>
    <col min="8" max="8" width="66.85546875" style="992" customWidth="1"/>
    <col min="9" max="9" width="115.7109375" style="992" customWidth="1"/>
    <col min="10" max="11" width="10.5703125" style="1010"/>
    <col min="12" max="12" width="11.140625" style="1010" customWidth="1"/>
    <col min="13" max="20" width="10.5703125" style="1010"/>
    <col min="21" max="16384" width="10.5703125" style="992"/>
  </cols>
  <sheetData>
    <row r="1" spans="1:20" ht="3" customHeight="1">
      <c r="A1" s="1016" t="s">
        <v>49</v>
      </c>
    </row>
    <row r="2" spans="1:20" ht="22.5">
      <c r="F2" s="1202" t="s">
        <v>492</v>
      </c>
      <c r="G2" s="1203"/>
      <c r="H2" s="1204"/>
      <c r="I2" s="808"/>
    </row>
    <row r="3" spans="1:20" ht="3" customHeight="1"/>
    <row r="4" spans="1:20" s="1009" customFormat="1" ht="11.25">
      <c r="A4" s="1015"/>
      <c r="B4" s="1015"/>
      <c r="C4" s="1015"/>
      <c r="D4" s="1015"/>
      <c r="F4" s="1163" t="s">
        <v>454</v>
      </c>
      <c r="G4" s="1163"/>
      <c r="H4" s="1163"/>
      <c r="I4" s="1205" t="s">
        <v>455</v>
      </c>
      <c r="J4" s="1015"/>
      <c r="K4" s="1015"/>
      <c r="L4" s="1015"/>
      <c r="M4" s="1015"/>
      <c r="N4" s="1015"/>
      <c r="O4" s="1015"/>
      <c r="P4" s="1015"/>
      <c r="Q4" s="1015"/>
      <c r="R4" s="1015"/>
      <c r="S4" s="1015"/>
      <c r="T4" s="1015"/>
    </row>
    <row r="5" spans="1:20" s="1009" customFormat="1" ht="11.25" customHeight="1">
      <c r="A5" s="1015"/>
      <c r="B5" s="1015"/>
      <c r="C5" s="1015"/>
      <c r="D5" s="1015"/>
      <c r="F5" s="1024" t="s">
        <v>92</v>
      </c>
      <c r="G5" s="812" t="s">
        <v>457</v>
      </c>
      <c r="H5" s="1033" t="s">
        <v>442</v>
      </c>
      <c r="I5" s="1205"/>
      <c r="J5" s="1015"/>
      <c r="K5" s="1015"/>
      <c r="L5" s="1015"/>
      <c r="M5" s="1015"/>
      <c r="N5" s="1015"/>
      <c r="O5" s="1015"/>
      <c r="P5" s="1015"/>
      <c r="Q5" s="1015"/>
      <c r="R5" s="1015"/>
      <c r="S5" s="1015"/>
      <c r="T5" s="1015"/>
    </row>
    <row r="6" spans="1:20" s="1009" customFormat="1" ht="12" customHeight="1">
      <c r="A6" s="1015"/>
      <c r="B6" s="1015"/>
      <c r="C6" s="1015"/>
      <c r="D6" s="1015"/>
      <c r="F6" s="813" t="s">
        <v>93</v>
      </c>
      <c r="G6" s="814">
        <v>2</v>
      </c>
      <c r="H6" s="815">
        <v>3</v>
      </c>
      <c r="I6" s="610">
        <v>4</v>
      </c>
      <c r="J6" s="1015">
        <v>4</v>
      </c>
      <c r="K6" s="1015"/>
      <c r="L6" s="1015"/>
      <c r="M6" s="1015"/>
      <c r="N6" s="1015"/>
      <c r="O6" s="1015"/>
      <c r="P6" s="1015"/>
      <c r="Q6" s="1015"/>
      <c r="R6" s="1015"/>
      <c r="S6" s="1015"/>
      <c r="T6" s="1015"/>
    </row>
    <row r="7" spans="1:20" s="1009" customFormat="1" ht="18.75">
      <c r="A7" s="1015"/>
      <c r="B7" s="1015"/>
      <c r="C7" s="1015"/>
      <c r="D7" s="1015"/>
      <c r="F7" s="1031">
        <v>1</v>
      </c>
      <c r="G7" s="817" t="s">
        <v>493</v>
      </c>
      <c r="H7" s="1029" t="str">
        <f>IF(dateCh="","",dateCh)</f>
        <v>27.12.2021</v>
      </c>
      <c r="I7" s="818" t="s">
        <v>494</v>
      </c>
      <c r="J7" s="617"/>
      <c r="K7" s="1015"/>
      <c r="L7" s="1015"/>
      <c r="M7" s="1015"/>
      <c r="N7" s="1015"/>
      <c r="O7" s="1015"/>
      <c r="P7" s="1015"/>
      <c r="Q7" s="1015"/>
      <c r="R7" s="1015"/>
      <c r="S7" s="1015"/>
      <c r="T7" s="1015"/>
    </row>
    <row r="8" spans="1:20" s="1009" customFormat="1" ht="45">
      <c r="A8" s="1206">
        <v>1</v>
      </c>
      <c r="B8" s="1015"/>
      <c r="C8" s="1015"/>
      <c r="D8" s="1015"/>
      <c r="F8" s="1031" t="str">
        <f>"2." &amp;mergeValue(A8)</f>
        <v>2.1</v>
      </c>
      <c r="G8" s="817" t="s">
        <v>495</v>
      </c>
      <c r="H8" s="1029" t="str">
        <f>IF('Перечень тарифов'!R21="","наименование отсутствует","" &amp; 'Перечень тарифов'!R21 &amp; "")</f>
        <v>наименование отсутствует</v>
      </c>
      <c r="I8" s="818" t="s">
        <v>592</v>
      </c>
      <c r="J8" s="617"/>
      <c r="K8" s="1015"/>
      <c r="L8" s="1015"/>
      <c r="M8" s="1015"/>
      <c r="N8" s="1015"/>
      <c r="O8" s="1015"/>
      <c r="P8" s="1015"/>
      <c r="Q8" s="1015"/>
      <c r="R8" s="1015"/>
      <c r="S8" s="1015"/>
      <c r="T8" s="1015"/>
    </row>
    <row r="9" spans="1:20" s="1009" customFormat="1" ht="22.5">
      <c r="A9" s="1206"/>
      <c r="B9" s="1015"/>
      <c r="C9" s="1015"/>
      <c r="D9" s="1015"/>
      <c r="F9" s="1031" t="str">
        <f>"3." &amp;mergeValue(A9)</f>
        <v>3.1</v>
      </c>
      <c r="G9" s="817" t="s">
        <v>496</v>
      </c>
      <c r="H9" s="1029" t="str">
        <f>IF('Перечень тарифов'!F21="","наименование отсутствует","" &amp; 'Перечень тарифов'!F21 &amp; "")</f>
        <v>Производство тепловой энергии. Некомбинированная выработка</v>
      </c>
      <c r="I9" s="818" t="s">
        <v>590</v>
      </c>
      <c r="J9" s="617"/>
      <c r="K9" s="1015"/>
      <c r="L9" s="1015"/>
      <c r="M9" s="1015"/>
      <c r="N9" s="1015"/>
      <c r="O9" s="1015"/>
      <c r="P9" s="1015"/>
      <c r="Q9" s="1015"/>
      <c r="R9" s="1015"/>
      <c r="S9" s="1015"/>
      <c r="T9" s="1015"/>
    </row>
    <row r="10" spans="1:20" s="1009" customFormat="1" ht="22.5">
      <c r="A10" s="1206"/>
      <c r="B10" s="1015"/>
      <c r="C10" s="1015"/>
      <c r="D10" s="1015"/>
      <c r="F10" s="1031" t="str">
        <f>"4."&amp;mergeValue(A10)</f>
        <v>4.1</v>
      </c>
      <c r="G10" s="817" t="s">
        <v>497</v>
      </c>
      <c r="H10" s="1033" t="s">
        <v>458</v>
      </c>
      <c r="I10" s="818"/>
      <c r="J10" s="617"/>
      <c r="K10" s="1015"/>
      <c r="L10" s="1015"/>
      <c r="M10" s="1015"/>
      <c r="N10" s="1015"/>
      <c r="O10" s="1015"/>
      <c r="P10" s="1015"/>
      <c r="Q10" s="1015"/>
      <c r="R10" s="1015"/>
      <c r="S10" s="1015"/>
      <c r="T10" s="1015"/>
    </row>
    <row r="11" spans="1:20" s="1009" customFormat="1" ht="18.75">
      <c r="A11" s="1206"/>
      <c r="B11" s="1206">
        <v>1</v>
      </c>
      <c r="C11" s="1025"/>
      <c r="D11" s="1025"/>
      <c r="F11" s="1031" t="str">
        <f>"4."&amp;mergeValue(A11) &amp;"."&amp;mergeValue(B11)</f>
        <v>4.1.1</v>
      </c>
      <c r="G11" s="832" t="s">
        <v>594</v>
      </c>
      <c r="H11" s="1029" t="str">
        <f>IF(region_name="","",region_name)</f>
        <v>г.Санкт-Петербург</v>
      </c>
      <c r="I11" s="818" t="s">
        <v>500</v>
      </c>
      <c r="J11" s="617"/>
      <c r="K11" s="1015"/>
      <c r="L11" s="1015"/>
      <c r="M11" s="1015"/>
      <c r="N11" s="1015"/>
      <c r="O11" s="1015"/>
      <c r="P11" s="1015"/>
      <c r="Q11" s="1015"/>
      <c r="R11" s="1015"/>
      <c r="S11" s="1015"/>
      <c r="T11" s="1015"/>
    </row>
    <row r="12" spans="1:20" s="1009" customFormat="1" ht="22.5">
      <c r="A12" s="1206"/>
      <c r="B12" s="1206"/>
      <c r="C12" s="1206">
        <v>1</v>
      </c>
      <c r="D12" s="1025"/>
      <c r="F12" s="1031" t="str">
        <f>"4."&amp;mergeValue(A12) &amp;"."&amp;mergeValue(B12)&amp;"."&amp;mergeValue(C12)</f>
        <v>4.1.1.1</v>
      </c>
      <c r="G12" s="819" t="s">
        <v>498</v>
      </c>
      <c r="H12" s="1029" t="str">
        <f>IF(Территории!H13="","","" &amp; Территории!H13 &amp; "")</f>
        <v>город Санкт-Петербург</v>
      </c>
      <c r="I12" s="818" t="s">
        <v>501</v>
      </c>
      <c r="J12" s="617"/>
      <c r="K12" s="1015"/>
      <c r="L12" s="1015"/>
      <c r="M12" s="1015"/>
      <c r="N12" s="1015"/>
      <c r="O12" s="1015"/>
      <c r="P12" s="1015"/>
      <c r="Q12" s="1015"/>
      <c r="R12" s="1015"/>
      <c r="S12" s="1015"/>
      <c r="T12" s="1015"/>
    </row>
    <row r="13" spans="1:20" s="1009" customFormat="1" ht="56.25">
      <c r="A13" s="1206"/>
      <c r="B13" s="1206"/>
      <c r="C13" s="1206"/>
      <c r="D13" s="1025">
        <v>1</v>
      </c>
      <c r="F13" s="1031" t="str">
        <f>"4."&amp;mergeValue(A13) &amp;"."&amp;mergeValue(B13)&amp;"."&amp;mergeValue(C13)&amp;"."&amp;mergeValue(D13)</f>
        <v>4.1.1.1.1</v>
      </c>
      <c r="G13" s="820" t="s">
        <v>499</v>
      </c>
      <c r="H13" s="1029" t="str">
        <f>IF(Территории!R14="","","" &amp; Территории!R14 &amp; "")</f>
        <v>муниципальный округ Юнтолово (40326000)</v>
      </c>
      <c r="I13" s="1107" t="s">
        <v>593</v>
      </c>
      <c r="J13" s="617"/>
      <c r="K13" s="1015"/>
      <c r="L13" s="1015"/>
      <c r="M13" s="1015"/>
      <c r="N13" s="1015"/>
      <c r="O13" s="1015"/>
      <c r="P13" s="1015"/>
      <c r="Q13" s="1015"/>
      <c r="R13" s="1015"/>
      <c r="S13" s="1015"/>
      <c r="T13" s="1015"/>
    </row>
    <row r="14" spans="1:20" s="774" customFormat="1" ht="3" customHeight="1">
      <c r="A14" s="775"/>
      <c r="B14" s="775"/>
      <c r="C14" s="775"/>
      <c r="D14" s="775"/>
      <c r="F14" s="627"/>
      <c r="G14" s="628"/>
      <c r="H14" s="629"/>
      <c r="I14" s="630"/>
      <c r="J14" s="775"/>
      <c r="K14" s="775"/>
      <c r="L14" s="775"/>
      <c r="M14" s="775"/>
      <c r="N14" s="775"/>
      <c r="O14" s="775"/>
      <c r="P14" s="775"/>
      <c r="Q14" s="775"/>
      <c r="R14" s="775"/>
      <c r="S14" s="775"/>
      <c r="T14" s="775"/>
    </row>
    <row r="15" spans="1:20" s="774" customFormat="1" ht="15" customHeight="1">
      <c r="A15" s="775"/>
      <c r="B15" s="775"/>
      <c r="C15" s="775"/>
      <c r="D15" s="775"/>
      <c r="F15" s="824"/>
      <c r="G15" s="1201" t="s">
        <v>595</v>
      </c>
      <c r="H15" s="1201"/>
      <c r="I15" s="985"/>
      <c r="J15" s="775"/>
      <c r="K15" s="775"/>
      <c r="L15" s="775"/>
      <c r="M15" s="775"/>
      <c r="N15" s="775"/>
      <c r="O15" s="775"/>
      <c r="P15" s="775"/>
      <c r="Q15" s="775"/>
      <c r="R15" s="775"/>
      <c r="S15" s="775"/>
      <c r="T15" s="775"/>
    </row>
  </sheetData>
  <sheetProtection algorithmName="SHA-512" hashValue="kmDtXpP1YTY/J2gCcwZZC8sA2JCj2WWCH2z2u/gDBKFeIaJ6zJ8vAHdedaqXb6KTWFupmP3YGfwFhXX/UPVNNA==" saltValue="RN1nFLKsilSigSlko0VO5Q=="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formula1>900</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13">
    <tabColor rgb="FFEAEBEE"/>
    <pageSetUpPr fitToPage="1"/>
  </sheetPr>
  <dimension ref="A1:BS38"/>
  <sheetViews>
    <sheetView showGridLines="0" topLeftCell="AG28" zoomScaleNormal="100" workbookViewId="0">
      <selection activeCell="AX34" sqref="AX34"/>
    </sheetView>
  </sheetViews>
  <sheetFormatPr defaultColWidth="10.5703125" defaultRowHeight="14.25"/>
  <cols>
    <col min="1" max="6" width="10.5703125" style="1010" hidden="1" customWidth="1"/>
    <col min="7" max="8" width="9.140625" style="1016" hidden="1" customWidth="1"/>
    <col min="9" max="9" width="3.7109375" style="998" customWidth="1"/>
    <col min="10" max="11" width="3.7109375" style="811" customWidth="1"/>
    <col min="12" max="12" width="12.7109375" style="992" customWidth="1"/>
    <col min="13" max="13" width="44.7109375" style="992" customWidth="1"/>
    <col min="14" max="14" width="1.7109375" style="992" hidden="1" customWidth="1"/>
    <col min="15" max="15" width="29.7109375" style="992" customWidth="1"/>
    <col min="16" max="17" width="23.7109375" style="992" hidden="1" customWidth="1"/>
    <col min="18" max="18" width="11.7109375" style="992" customWidth="1"/>
    <col min="19" max="19" width="3.7109375" style="992" customWidth="1"/>
    <col min="20" max="20" width="11.7109375" style="992" customWidth="1"/>
    <col min="21" max="21" width="8.5703125" style="992" customWidth="1"/>
    <col min="22" max="22" width="29.7109375" style="1063" customWidth="1"/>
    <col min="23" max="24" width="23.7109375" style="1063" hidden="1" customWidth="1"/>
    <col min="25" max="25" width="11.7109375" style="1063" customWidth="1"/>
    <col min="26" max="26" width="3.7109375" style="1063" customWidth="1"/>
    <col min="27" max="27" width="11.7109375" style="1063" customWidth="1"/>
    <col min="28" max="28" width="8.5703125" style="1063" customWidth="1"/>
    <col min="29" max="29" width="29.7109375" style="1063" customWidth="1"/>
    <col min="30" max="31" width="23.7109375" style="1063" hidden="1" customWidth="1"/>
    <col min="32" max="32" width="11.7109375" style="1063" customWidth="1"/>
    <col min="33" max="33" width="3.7109375" style="1063" customWidth="1"/>
    <col min="34" max="34" width="11.7109375" style="1063" customWidth="1"/>
    <col min="35" max="35" width="8.5703125" style="1063" customWidth="1"/>
    <col min="36" max="36" width="29.7109375" style="1063" customWidth="1"/>
    <col min="37" max="38" width="23.7109375" style="1063" hidden="1" customWidth="1"/>
    <col min="39" max="39" width="11.7109375" style="1063" customWidth="1"/>
    <col min="40" max="40" width="3.7109375" style="1063" customWidth="1"/>
    <col min="41" max="41" width="11.7109375" style="1063" customWidth="1"/>
    <col min="42" max="42" width="8.5703125" style="1063" customWidth="1"/>
    <col min="43" max="43" width="29.7109375" style="1063" customWidth="1"/>
    <col min="44" max="45" width="23.7109375" style="1063" hidden="1" customWidth="1"/>
    <col min="46" max="46" width="11.7109375" style="1063" customWidth="1"/>
    <col min="47" max="47" width="3.7109375" style="1063" customWidth="1"/>
    <col min="48" max="48" width="11.7109375" style="1063" customWidth="1"/>
    <col min="49" max="49" width="8.5703125" style="1063" customWidth="1"/>
    <col min="50" max="50" width="29.7109375" style="1063" customWidth="1"/>
    <col min="51" max="52" width="23.7109375" style="1063" hidden="1" customWidth="1"/>
    <col min="53" max="53" width="11.7109375" style="1063" customWidth="1"/>
    <col min="54" max="54" width="3.7109375" style="1063" customWidth="1"/>
    <col min="55" max="55" width="11.7109375" style="1063" customWidth="1"/>
    <col min="56" max="56" width="8.5703125" style="1063" hidden="1" customWidth="1"/>
    <col min="57" max="57" width="4.7109375" style="992" customWidth="1"/>
    <col min="58" max="58" width="115.7109375" style="992" customWidth="1"/>
    <col min="59" max="60" width="10.5703125" style="1010"/>
    <col min="61" max="61" width="11.140625" style="1010" customWidth="1"/>
    <col min="62" max="69" width="10.5703125" style="1010"/>
    <col min="70" max="291" width="10.5703125" style="992"/>
    <col min="292" max="299" width="0" style="992" hidden="1" customWidth="1"/>
    <col min="300" max="300" width="3.7109375" style="992" customWidth="1"/>
    <col min="301" max="301" width="3.85546875" style="992" customWidth="1"/>
    <col min="302" max="302" width="3.7109375" style="992" customWidth="1"/>
    <col min="303" max="303" width="12.7109375" style="992" customWidth="1"/>
    <col min="304" max="304" width="52.7109375" style="992" customWidth="1"/>
    <col min="305" max="308" width="0" style="992" hidden="1" customWidth="1"/>
    <col min="309" max="309" width="12.28515625" style="992" customWidth="1"/>
    <col min="310" max="310" width="6.42578125" style="992" customWidth="1"/>
    <col min="311" max="311" width="12.28515625" style="992" customWidth="1"/>
    <col min="312" max="312" width="0" style="992" hidden="1" customWidth="1"/>
    <col min="313" max="313" width="3.7109375" style="992" customWidth="1"/>
    <col min="314" max="314" width="11.140625" style="992" bestFit="1" customWidth="1"/>
    <col min="315" max="316" width="10.5703125" style="992"/>
    <col min="317" max="317" width="11.140625" style="992" customWidth="1"/>
    <col min="318" max="547" width="10.5703125" style="992"/>
    <col min="548" max="555" width="0" style="992" hidden="1" customWidth="1"/>
    <col min="556" max="556" width="3.7109375" style="992" customWidth="1"/>
    <col min="557" max="557" width="3.85546875" style="992" customWidth="1"/>
    <col min="558" max="558" width="3.7109375" style="992" customWidth="1"/>
    <col min="559" max="559" width="12.7109375" style="992" customWidth="1"/>
    <col min="560" max="560" width="52.7109375" style="992" customWidth="1"/>
    <col min="561" max="564" width="0" style="992" hidden="1" customWidth="1"/>
    <col min="565" max="565" width="12.28515625" style="992" customWidth="1"/>
    <col min="566" max="566" width="6.42578125" style="992" customWidth="1"/>
    <col min="567" max="567" width="12.28515625" style="992" customWidth="1"/>
    <col min="568" max="568" width="0" style="992" hidden="1" customWidth="1"/>
    <col min="569" max="569" width="3.7109375" style="992" customWidth="1"/>
    <col min="570" max="570" width="11.140625" style="992" bestFit="1" customWidth="1"/>
    <col min="571" max="572" width="10.5703125" style="992"/>
    <col min="573" max="573" width="11.140625" style="992" customWidth="1"/>
    <col min="574" max="803" width="10.5703125" style="992"/>
    <col min="804" max="811" width="0" style="992" hidden="1" customWidth="1"/>
    <col min="812" max="812" width="3.7109375" style="992" customWidth="1"/>
    <col min="813" max="813" width="3.85546875" style="992" customWidth="1"/>
    <col min="814" max="814" width="3.7109375" style="992" customWidth="1"/>
    <col min="815" max="815" width="12.7109375" style="992" customWidth="1"/>
    <col min="816" max="816" width="52.7109375" style="992" customWidth="1"/>
    <col min="817" max="820" width="0" style="992" hidden="1" customWidth="1"/>
    <col min="821" max="821" width="12.28515625" style="992" customWidth="1"/>
    <col min="822" max="822" width="6.42578125" style="992" customWidth="1"/>
    <col min="823" max="823" width="12.28515625" style="992" customWidth="1"/>
    <col min="824" max="824" width="0" style="992" hidden="1" customWidth="1"/>
    <col min="825" max="825" width="3.7109375" style="992" customWidth="1"/>
    <col min="826" max="826" width="11.140625" style="992" bestFit="1" customWidth="1"/>
    <col min="827" max="828" width="10.5703125" style="992"/>
    <col min="829" max="829" width="11.140625" style="992" customWidth="1"/>
    <col min="830" max="1059" width="10.5703125" style="992"/>
    <col min="1060" max="1067" width="0" style="992" hidden="1" customWidth="1"/>
    <col min="1068" max="1068" width="3.7109375" style="992" customWidth="1"/>
    <col min="1069" max="1069" width="3.85546875" style="992" customWidth="1"/>
    <col min="1070" max="1070" width="3.7109375" style="992" customWidth="1"/>
    <col min="1071" max="1071" width="12.7109375" style="992" customWidth="1"/>
    <col min="1072" max="1072" width="52.7109375" style="992" customWidth="1"/>
    <col min="1073" max="1076" width="0" style="992" hidden="1" customWidth="1"/>
    <col min="1077" max="1077" width="12.28515625" style="992" customWidth="1"/>
    <col min="1078" max="1078" width="6.42578125" style="992" customWidth="1"/>
    <col min="1079" max="1079" width="12.28515625" style="992" customWidth="1"/>
    <col min="1080" max="1080" width="0" style="992" hidden="1" customWidth="1"/>
    <col min="1081" max="1081" width="3.7109375" style="992" customWidth="1"/>
    <col min="1082" max="1082" width="11.140625" style="992" bestFit="1" customWidth="1"/>
    <col min="1083" max="1084" width="10.5703125" style="992"/>
    <col min="1085" max="1085" width="11.140625" style="992" customWidth="1"/>
    <col min="1086" max="1315" width="10.5703125" style="992"/>
    <col min="1316" max="1323" width="0" style="992" hidden="1" customWidth="1"/>
    <col min="1324" max="1324" width="3.7109375" style="992" customWidth="1"/>
    <col min="1325" max="1325" width="3.85546875" style="992" customWidth="1"/>
    <col min="1326" max="1326" width="3.7109375" style="992" customWidth="1"/>
    <col min="1327" max="1327" width="12.7109375" style="992" customWidth="1"/>
    <col min="1328" max="1328" width="52.7109375" style="992" customWidth="1"/>
    <col min="1329" max="1332" width="0" style="992" hidden="1" customWidth="1"/>
    <col min="1333" max="1333" width="12.28515625" style="992" customWidth="1"/>
    <col min="1334" max="1334" width="6.42578125" style="992" customWidth="1"/>
    <col min="1335" max="1335" width="12.28515625" style="992" customWidth="1"/>
    <col min="1336" max="1336" width="0" style="992" hidden="1" customWidth="1"/>
    <col min="1337" max="1337" width="3.7109375" style="992" customWidth="1"/>
    <col min="1338" max="1338" width="11.140625" style="992" bestFit="1" customWidth="1"/>
    <col min="1339" max="1340" width="10.5703125" style="992"/>
    <col min="1341" max="1341" width="11.140625" style="992" customWidth="1"/>
    <col min="1342" max="1571" width="10.5703125" style="992"/>
    <col min="1572" max="1579" width="0" style="992" hidden="1" customWidth="1"/>
    <col min="1580" max="1580" width="3.7109375" style="992" customWidth="1"/>
    <col min="1581" max="1581" width="3.85546875" style="992" customWidth="1"/>
    <col min="1582" max="1582" width="3.7109375" style="992" customWidth="1"/>
    <col min="1583" max="1583" width="12.7109375" style="992" customWidth="1"/>
    <col min="1584" max="1584" width="52.7109375" style="992" customWidth="1"/>
    <col min="1585" max="1588" width="0" style="992" hidden="1" customWidth="1"/>
    <col min="1589" max="1589" width="12.28515625" style="992" customWidth="1"/>
    <col min="1590" max="1590" width="6.42578125" style="992" customWidth="1"/>
    <col min="1591" max="1591" width="12.28515625" style="992" customWidth="1"/>
    <col min="1592" max="1592" width="0" style="992" hidden="1" customWidth="1"/>
    <col min="1593" max="1593" width="3.7109375" style="992" customWidth="1"/>
    <col min="1594" max="1594" width="11.140625" style="992" bestFit="1" customWidth="1"/>
    <col min="1595" max="1596" width="10.5703125" style="992"/>
    <col min="1597" max="1597" width="11.140625" style="992" customWidth="1"/>
    <col min="1598" max="1827" width="10.5703125" style="992"/>
    <col min="1828" max="1835" width="0" style="992" hidden="1" customWidth="1"/>
    <col min="1836" max="1836" width="3.7109375" style="992" customWidth="1"/>
    <col min="1837" max="1837" width="3.85546875" style="992" customWidth="1"/>
    <col min="1838" max="1838" width="3.7109375" style="992" customWidth="1"/>
    <col min="1839" max="1839" width="12.7109375" style="992" customWidth="1"/>
    <col min="1840" max="1840" width="52.7109375" style="992" customWidth="1"/>
    <col min="1841" max="1844" width="0" style="992" hidden="1" customWidth="1"/>
    <col min="1845" max="1845" width="12.28515625" style="992" customWidth="1"/>
    <col min="1846" max="1846" width="6.42578125" style="992" customWidth="1"/>
    <col min="1847" max="1847" width="12.28515625" style="992" customWidth="1"/>
    <col min="1848" max="1848" width="0" style="992" hidden="1" customWidth="1"/>
    <col min="1849" max="1849" width="3.7109375" style="992" customWidth="1"/>
    <col min="1850" max="1850" width="11.140625" style="992" bestFit="1" customWidth="1"/>
    <col min="1851" max="1852" width="10.5703125" style="992"/>
    <col min="1853" max="1853" width="11.140625" style="992" customWidth="1"/>
    <col min="1854" max="2083" width="10.5703125" style="992"/>
    <col min="2084" max="2091" width="0" style="992" hidden="1" customWidth="1"/>
    <col min="2092" max="2092" width="3.7109375" style="992" customWidth="1"/>
    <col min="2093" max="2093" width="3.85546875" style="992" customWidth="1"/>
    <col min="2094" max="2094" width="3.7109375" style="992" customWidth="1"/>
    <col min="2095" max="2095" width="12.7109375" style="992" customWidth="1"/>
    <col min="2096" max="2096" width="52.7109375" style="992" customWidth="1"/>
    <col min="2097" max="2100" width="0" style="992" hidden="1" customWidth="1"/>
    <col min="2101" max="2101" width="12.28515625" style="992" customWidth="1"/>
    <col min="2102" max="2102" width="6.42578125" style="992" customWidth="1"/>
    <col min="2103" max="2103" width="12.28515625" style="992" customWidth="1"/>
    <col min="2104" max="2104" width="0" style="992" hidden="1" customWidth="1"/>
    <col min="2105" max="2105" width="3.7109375" style="992" customWidth="1"/>
    <col min="2106" max="2106" width="11.140625" style="992" bestFit="1" customWidth="1"/>
    <col min="2107" max="2108" width="10.5703125" style="992"/>
    <col min="2109" max="2109" width="11.140625" style="992" customWidth="1"/>
    <col min="2110" max="2339" width="10.5703125" style="992"/>
    <col min="2340" max="2347" width="0" style="992" hidden="1" customWidth="1"/>
    <col min="2348" max="2348" width="3.7109375" style="992" customWidth="1"/>
    <col min="2349" max="2349" width="3.85546875" style="992" customWidth="1"/>
    <col min="2350" max="2350" width="3.7109375" style="992" customWidth="1"/>
    <col min="2351" max="2351" width="12.7109375" style="992" customWidth="1"/>
    <col min="2352" max="2352" width="52.7109375" style="992" customWidth="1"/>
    <col min="2353" max="2356" width="0" style="992" hidden="1" customWidth="1"/>
    <col min="2357" max="2357" width="12.28515625" style="992" customWidth="1"/>
    <col min="2358" max="2358" width="6.42578125" style="992" customWidth="1"/>
    <col min="2359" max="2359" width="12.28515625" style="992" customWidth="1"/>
    <col min="2360" max="2360" width="0" style="992" hidden="1" customWidth="1"/>
    <col min="2361" max="2361" width="3.7109375" style="992" customWidth="1"/>
    <col min="2362" max="2362" width="11.140625" style="992" bestFit="1" customWidth="1"/>
    <col min="2363" max="2364" width="10.5703125" style="992"/>
    <col min="2365" max="2365" width="11.140625" style="992" customWidth="1"/>
    <col min="2366" max="2595" width="10.5703125" style="992"/>
    <col min="2596" max="2603" width="0" style="992" hidden="1" customWidth="1"/>
    <col min="2604" max="2604" width="3.7109375" style="992" customWidth="1"/>
    <col min="2605" max="2605" width="3.85546875" style="992" customWidth="1"/>
    <col min="2606" max="2606" width="3.7109375" style="992" customWidth="1"/>
    <col min="2607" max="2607" width="12.7109375" style="992" customWidth="1"/>
    <col min="2608" max="2608" width="52.7109375" style="992" customWidth="1"/>
    <col min="2609" max="2612" width="0" style="992" hidden="1" customWidth="1"/>
    <col min="2613" max="2613" width="12.28515625" style="992" customWidth="1"/>
    <col min="2614" max="2614" width="6.42578125" style="992" customWidth="1"/>
    <col min="2615" max="2615" width="12.28515625" style="992" customWidth="1"/>
    <col min="2616" max="2616" width="0" style="992" hidden="1" customWidth="1"/>
    <col min="2617" max="2617" width="3.7109375" style="992" customWidth="1"/>
    <col min="2618" max="2618" width="11.140625" style="992" bestFit="1" customWidth="1"/>
    <col min="2619" max="2620" width="10.5703125" style="992"/>
    <col min="2621" max="2621" width="11.140625" style="992" customWidth="1"/>
    <col min="2622" max="2851" width="10.5703125" style="992"/>
    <col min="2852" max="2859" width="0" style="992" hidden="1" customWidth="1"/>
    <col min="2860" max="2860" width="3.7109375" style="992" customWidth="1"/>
    <col min="2861" max="2861" width="3.85546875" style="992" customWidth="1"/>
    <col min="2862" max="2862" width="3.7109375" style="992" customWidth="1"/>
    <col min="2863" max="2863" width="12.7109375" style="992" customWidth="1"/>
    <col min="2864" max="2864" width="52.7109375" style="992" customWidth="1"/>
    <col min="2865" max="2868" width="0" style="992" hidden="1" customWidth="1"/>
    <col min="2869" max="2869" width="12.28515625" style="992" customWidth="1"/>
    <col min="2870" max="2870" width="6.42578125" style="992" customWidth="1"/>
    <col min="2871" max="2871" width="12.28515625" style="992" customWidth="1"/>
    <col min="2872" max="2872" width="0" style="992" hidden="1" customWidth="1"/>
    <col min="2873" max="2873" width="3.7109375" style="992" customWidth="1"/>
    <col min="2874" max="2874" width="11.140625" style="992" bestFit="1" customWidth="1"/>
    <col min="2875" max="2876" width="10.5703125" style="992"/>
    <col min="2877" max="2877" width="11.140625" style="992" customWidth="1"/>
    <col min="2878" max="3107" width="10.5703125" style="992"/>
    <col min="3108" max="3115" width="0" style="992" hidden="1" customWidth="1"/>
    <col min="3116" max="3116" width="3.7109375" style="992" customWidth="1"/>
    <col min="3117" max="3117" width="3.85546875" style="992" customWidth="1"/>
    <col min="3118" max="3118" width="3.7109375" style="992" customWidth="1"/>
    <col min="3119" max="3119" width="12.7109375" style="992" customWidth="1"/>
    <col min="3120" max="3120" width="52.7109375" style="992" customWidth="1"/>
    <col min="3121" max="3124" width="0" style="992" hidden="1" customWidth="1"/>
    <col min="3125" max="3125" width="12.28515625" style="992" customWidth="1"/>
    <col min="3126" max="3126" width="6.42578125" style="992" customWidth="1"/>
    <col min="3127" max="3127" width="12.28515625" style="992" customWidth="1"/>
    <col min="3128" max="3128" width="0" style="992" hidden="1" customWidth="1"/>
    <col min="3129" max="3129" width="3.7109375" style="992" customWidth="1"/>
    <col min="3130" max="3130" width="11.140625" style="992" bestFit="1" customWidth="1"/>
    <col min="3131" max="3132" width="10.5703125" style="992"/>
    <col min="3133" max="3133" width="11.140625" style="992" customWidth="1"/>
    <col min="3134" max="3363" width="10.5703125" style="992"/>
    <col min="3364" max="3371" width="0" style="992" hidden="1" customWidth="1"/>
    <col min="3372" max="3372" width="3.7109375" style="992" customWidth="1"/>
    <col min="3373" max="3373" width="3.85546875" style="992" customWidth="1"/>
    <col min="3374" max="3374" width="3.7109375" style="992" customWidth="1"/>
    <col min="3375" max="3375" width="12.7109375" style="992" customWidth="1"/>
    <col min="3376" max="3376" width="52.7109375" style="992" customWidth="1"/>
    <col min="3377" max="3380" width="0" style="992" hidden="1" customWidth="1"/>
    <col min="3381" max="3381" width="12.28515625" style="992" customWidth="1"/>
    <col min="3382" max="3382" width="6.42578125" style="992" customWidth="1"/>
    <col min="3383" max="3383" width="12.28515625" style="992" customWidth="1"/>
    <col min="3384" max="3384" width="0" style="992" hidden="1" customWidth="1"/>
    <col min="3385" max="3385" width="3.7109375" style="992" customWidth="1"/>
    <col min="3386" max="3386" width="11.140625" style="992" bestFit="1" customWidth="1"/>
    <col min="3387" max="3388" width="10.5703125" style="992"/>
    <col min="3389" max="3389" width="11.140625" style="992" customWidth="1"/>
    <col min="3390" max="3619" width="10.5703125" style="992"/>
    <col min="3620" max="3627" width="0" style="992" hidden="1" customWidth="1"/>
    <col min="3628" max="3628" width="3.7109375" style="992" customWidth="1"/>
    <col min="3629" max="3629" width="3.85546875" style="992" customWidth="1"/>
    <col min="3630" max="3630" width="3.7109375" style="992" customWidth="1"/>
    <col min="3631" max="3631" width="12.7109375" style="992" customWidth="1"/>
    <col min="3632" max="3632" width="52.7109375" style="992" customWidth="1"/>
    <col min="3633" max="3636" width="0" style="992" hidden="1" customWidth="1"/>
    <col min="3637" max="3637" width="12.28515625" style="992" customWidth="1"/>
    <col min="3638" max="3638" width="6.42578125" style="992" customWidth="1"/>
    <col min="3639" max="3639" width="12.28515625" style="992" customWidth="1"/>
    <col min="3640" max="3640" width="0" style="992" hidden="1" customWidth="1"/>
    <col min="3641" max="3641" width="3.7109375" style="992" customWidth="1"/>
    <col min="3642" max="3642" width="11.140625" style="992" bestFit="1" customWidth="1"/>
    <col min="3643" max="3644" width="10.5703125" style="992"/>
    <col min="3645" max="3645" width="11.140625" style="992" customWidth="1"/>
    <col min="3646" max="3875" width="10.5703125" style="992"/>
    <col min="3876" max="3883" width="0" style="992" hidden="1" customWidth="1"/>
    <col min="3884" max="3884" width="3.7109375" style="992" customWidth="1"/>
    <col min="3885" max="3885" width="3.85546875" style="992" customWidth="1"/>
    <col min="3886" max="3886" width="3.7109375" style="992" customWidth="1"/>
    <col min="3887" max="3887" width="12.7109375" style="992" customWidth="1"/>
    <col min="3888" max="3888" width="52.7109375" style="992" customWidth="1"/>
    <col min="3889" max="3892" width="0" style="992" hidden="1" customWidth="1"/>
    <col min="3893" max="3893" width="12.28515625" style="992" customWidth="1"/>
    <col min="3894" max="3894" width="6.42578125" style="992" customWidth="1"/>
    <col min="3895" max="3895" width="12.28515625" style="992" customWidth="1"/>
    <col min="3896" max="3896" width="0" style="992" hidden="1" customWidth="1"/>
    <col min="3897" max="3897" width="3.7109375" style="992" customWidth="1"/>
    <col min="3898" max="3898" width="11.140625" style="992" bestFit="1" customWidth="1"/>
    <col min="3899" max="3900" width="10.5703125" style="992"/>
    <col min="3901" max="3901" width="11.140625" style="992" customWidth="1"/>
    <col min="3902" max="4131" width="10.5703125" style="992"/>
    <col min="4132" max="4139" width="0" style="992" hidden="1" customWidth="1"/>
    <col min="4140" max="4140" width="3.7109375" style="992" customWidth="1"/>
    <col min="4141" max="4141" width="3.85546875" style="992" customWidth="1"/>
    <col min="4142" max="4142" width="3.7109375" style="992" customWidth="1"/>
    <col min="4143" max="4143" width="12.7109375" style="992" customWidth="1"/>
    <col min="4144" max="4144" width="52.7109375" style="992" customWidth="1"/>
    <col min="4145" max="4148" width="0" style="992" hidden="1" customWidth="1"/>
    <col min="4149" max="4149" width="12.28515625" style="992" customWidth="1"/>
    <col min="4150" max="4150" width="6.42578125" style="992" customWidth="1"/>
    <col min="4151" max="4151" width="12.28515625" style="992" customWidth="1"/>
    <col min="4152" max="4152" width="0" style="992" hidden="1" customWidth="1"/>
    <col min="4153" max="4153" width="3.7109375" style="992" customWidth="1"/>
    <col min="4154" max="4154" width="11.140625" style="992" bestFit="1" customWidth="1"/>
    <col min="4155" max="4156" width="10.5703125" style="992"/>
    <col min="4157" max="4157" width="11.140625" style="992" customWidth="1"/>
    <col min="4158" max="4387" width="10.5703125" style="992"/>
    <col min="4388" max="4395" width="0" style="992" hidden="1" customWidth="1"/>
    <col min="4396" max="4396" width="3.7109375" style="992" customWidth="1"/>
    <col min="4397" max="4397" width="3.85546875" style="992" customWidth="1"/>
    <col min="4398" max="4398" width="3.7109375" style="992" customWidth="1"/>
    <col min="4399" max="4399" width="12.7109375" style="992" customWidth="1"/>
    <col min="4400" max="4400" width="52.7109375" style="992" customWidth="1"/>
    <col min="4401" max="4404" width="0" style="992" hidden="1" customWidth="1"/>
    <col min="4405" max="4405" width="12.28515625" style="992" customWidth="1"/>
    <col min="4406" max="4406" width="6.42578125" style="992" customWidth="1"/>
    <col min="4407" max="4407" width="12.28515625" style="992" customWidth="1"/>
    <col min="4408" max="4408" width="0" style="992" hidden="1" customWidth="1"/>
    <col min="4409" max="4409" width="3.7109375" style="992" customWidth="1"/>
    <col min="4410" max="4410" width="11.140625" style="992" bestFit="1" customWidth="1"/>
    <col min="4411" max="4412" width="10.5703125" style="992"/>
    <col min="4413" max="4413" width="11.140625" style="992" customWidth="1"/>
    <col min="4414" max="4643" width="10.5703125" style="992"/>
    <col min="4644" max="4651" width="0" style="992" hidden="1" customWidth="1"/>
    <col min="4652" max="4652" width="3.7109375" style="992" customWidth="1"/>
    <col min="4653" max="4653" width="3.85546875" style="992" customWidth="1"/>
    <col min="4654" max="4654" width="3.7109375" style="992" customWidth="1"/>
    <col min="4655" max="4655" width="12.7109375" style="992" customWidth="1"/>
    <col min="4656" max="4656" width="52.7109375" style="992" customWidth="1"/>
    <col min="4657" max="4660" width="0" style="992" hidden="1" customWidth="1"/>
    <col min="4661" max="4661" width="12.28515625" style="992" customWidth="1"/>
    <col min="4662" max="4662" width="6.42578125" style="992" customWidth="1"/>
    <col min="4663" max="4663" width="12.28515625" style="992" customWidth="1"/>
    <col min="4664" max="4664" width="0" style="992" hidden="1" customWidth="1"/>
    <col min="4665" max="4665" width="3.7109375" style="992" customWidth="1"/>
    <col min="4666" max="4666" width="11.140625" style="992" bestFit="1" customWidth="1"/>
    <col min="4667" max="4668" width="10.5703125" style="992"/>
    <col min="4669" max="4669" width="11.140625" style="992" customWidth="1"/>
    <col min="4670" max="4899" width="10.5703125" style="992"/>
    <col min="4900" max="4907" width="0" style="992" hidden="1" customWidth="1"/>
    <col min="4908" max="4908" width="3.7109375" style="992" customWidth="1"/>
    <col min="4909" max="4909" width="3.85546875" style="992" customWidth="1"/>
    <col min="4910" max="4910" width="3.7109375" style="992" customWidth="1"/>
    <col min="4911" max="4911" width="12.7109375" style="992" customWidth="1"/>
    <col min="4912" max="4912" width="52.7109375" style="992" customWidth="1"/>
    <col min="4913" max="4916" width="0" style="992" hidden="1" customWidth="1"/>
    <col min="4917" max="4917" width="12.28515625" style="992" customWidth="1"/>
    <col min="4918" max="4918" width="6.42578125" style="992" customWidth="1"/>
    <col min="4919" max="4919" width="12.28515625" style="992" customWidth="1"/>
    <col min="4920" max="4920" width="0" style="992" hidden="1" customWidth="1"/>
    <col min="4921" max="4921" width="3.7109375" style="992" customWidth="1"/>
    <col min="4922" max="4922" width="11.140625" style="992" bestFit="1" customWidth="1"/>
    <col min="4923" max="4924" width="10.5703125" style="992"/>
    <col min="4925" max="4925" width="11.140625" style="992" customWidth="1"/>
    <col min="4926" max="5155" width="10.5703125" style="992"/>
    <col min="5156" max="5163" width="0" style="992" hidden="1" customWidth="1"/>
    <col min="5164" max="5164" width="3.7109375" style="992" customWidth="1"/>
    <col min="5165" max="5165" width="3.85546875" style="992" customWidth="1"/>
    <col min="5166" max="5166" width="3.7109375" style="992" customWidth="1"/>
    <col min="5167" max="5167" width="12.7109375" style="992" customWidth="1"/>
    <col min="5168" max="5168" width="52.7109375" style="992" customWidth="1"/>
    <col min="5169" max="5172" width="0" style="992" hidden="1" customWidth="1"/>
    <col min="5173" max="5173" width="12.28515625" style="992" customWidth="1"/>
    <col min="5174" max="5174" width="6.42578125" style="992" customWidth="1"/>
    <col min="5175" max="5175" width="12.28515625" style="992" customWidth="1"/>
    <col min="5176" max="5176" width="0" style="992" hidden="1" customWidth="1"/>
    <col min="5177" max="5177" width="3.7109375" style="992" customWidth="1"/>
    <col min="5178" max="5178" width="11.140625" style="992" bestFit="1" customWidth="1"/>
    <col min="5179" max="5180" width="10.5703125" style="992"/>
    <col min="5181" max="5181" width="11.140625" style="992" customWidth="1"/>
    <col min="5182" max="5411" width="10.5703125" style="992"/>
    <col min="5412" max="5419" width="0" style="992" hidden="1" customWidth="1"/>
    <col min="5420" max="5420" width="3.7109375" style="992" customWidth="1"/>
    <col min="5421" max="5421" width="3.85546875" style="992" customWidth="1"/>
    <col min="5422" max="5422" width="3.7109375" style="992" customWidth="1"/>
    <col min="5423" max="5423" width="12.7109375" style="992" customWidth="1"/>
    <col min="5424" max="5424" width="52.7109375" style="992" customWidth="1"/>
    <col min="5425" max="5428" width="0" style="992" hidden="1" customWidth="1"/>
    <col min="5429" max="5429" width="12.28515625" style="992" customWidth="1"/>
    <col min="5430" max="5430" width="6.42578125" style="992" customWidth="1"/>
    <col min="5431" max="5431" width="12.28515625" style="992" customWidth="1"/>
    <col min="5432" max="5432" width="0" style="992" hidden="1" customWidth="1"/>
    <col min="5433" max="5433" width="3.7109375" style="992" customWidth="1"/>
    <col min="5434" max="5434" width="11.140625" style="992" bestFit="1" customWidth="1"/>
    <col min="5435" max="5436" width="10.5703125" style="992"/>
    <col min="5437" max="5437" width="11.140625" style="992" customWidth="1"/>
    <col min="5438" max="5667" width="10.5703125" style="992"/>
    <col min="5668" max="5675" width="0" style="992" hidden="1" customWidth="1"/>
    <col min="5676" max="5676" width="3.7109375" style="992" customWidth="1"/>
    <col min="5677" max="5677" width="3.85546875" style="992" customWidth="1"/>
    <col min="5678" max="5678" width="3.7109375" style="992" customWidth="1"/>
    <col min="5679" max="5679" width="12.7109375" style="992" customWidth="1"/>
    <col min="5680" max="5680" width="52.7109375" style="992" customWidth="1"/>
    <col min="5681" max="5684" width="0" style="992" hidden="1" customWidth="1"/>
    <col min="5685" max="5685" width="12.28515625" style="992" customWidth="1"/>
    <col min="5686" max="5686" width="6.42578125" style="992" customWidth="1"/>
    <col min="5687" max="5687" width="12.28515625" style="992" customWidth="1"/>
    <col min="5688" max="5688" width="0" style="992" hidden="1" customWidth="1"/>
    <col min="5689" max="5689" width="3.7109375" style="992" customWidth="1"/>
    <col min="5690" max="5690" width="11.140625" style="992" bestFit="1" customWidth="1"/>
    <col min="5691" max="5692" width="10.5703125" style="992"/>
    <col min="5693" max="5693" width="11.140625" style="992" customWidth="1"/>
    <col min="5694" max="5923" width="10.5703125" style="992"/>
    <col min="5924" max="5931" width="0" style="992" hidden="1" customWidth="1"/>
    <col min="5932" max="5932" width="3.7109375" style="992" customWidth="1"/>
    <col min="5933" max="5933" width="3.85546875" style="992" customWidth="1"/>
    <col min="5934" max="5934" width="3.7109375" style="992" customWidth="1"/>
    <col min="5935" max="5935" width="12.7109375" style="992" customWidth="1"/>
    <col min="5936" max="5936" width="52.7109375" style="992" customWidth="1"/>
    <col min="5937" max="5940" width="0" style="992" hidden="1" customWidth="1"/>
    <col min="5941" max="5941" width="12.28515625" style="992" customWidth="1"/>
    <col min="5942" max="5942" width="6.42578125" style="992" customWidth="1"/>
    <col min="5943" max="5943" width="12.28515625" style="992" customWidth="1"/>
    <col min="5944" max="5944" width="0" style="992" hidden="1" customWidth="1"/>
    <col min="5945" max="5945" width="3.7109375" style="992" customWidth="1"/>
    <col min="5946" max="5946" width="11.140625" style="992" bestFit="1" customWidth="1"/>
    <col min="5947" max="5948" width="10.5703125" style="992"/>
    <col min="5949" max="5949" width="11.140625" style="992" customWidth="1"/>
    <col min="5950" max="6179" width="10.5703125" style="992"/>
    <col min="6180" max="6187" width="0" style="992" hidden="1" customWidth="1"/>
    <col min="6188" max="6188" width="3.7109375" style="992" customWidth="1"/>
    <col min="6189" max="6189" width="3.85546875" style="992" customWidth="1"/>
    <col min="6190" max="6190" width="3.7109375" style="992" customWidth="1"/>
    <col min="6191" max="6191" width="12.7109375" style="992" customWidth="1"/>
    <col min="6192" max="6192" width="52.7109375" style="992" customWidth="1"/>
    <col min="6193" max="6196" width="0" style="992" hidden="1" customWidth="1"/>
    <col min="6197" max="6197" width="12.28515625" style="992" customWidth="1"/>
    <col min="6198" max="6198" width="6.42578125" style="992" customWidth="1"/>
    <col min="6199" max="6199" width="12.28515625" style="992" customWidth="1"/>
    <col min="6200" max="6200" width="0" style="992" hidden="1" customWidth="1"/>
    <col min="6201" max="6201" width="3.7109375" style="992" customWidth="1"/>
    <col min="6202" max="6202" width="11.140625" style="992" bestFit="1" customWidth="1"/>
    <col min="6203" max="6204" width="10.5703125" style="992"/>
    <col min="6205" max="6205" width="11.140625" style="992" customWidth="1"/>
    <col min="6206" max="6435" width="10.5703125" style="992"/>
    <col min="6436" max="6443" width="0" style="992" hidden="1" customWidth="1"/>
    <col min="6444" max="6444" width="3.7109375" style="992" customWidth="1"/>
    <col min="6445" max="6445" width="3.85546875" style="992" customWidth="1"/>
    <col min="6446" max="6446" width="3.7109375" style="992" customWidth="1"/>
    <col min="6447" max="6447" width="12.7109375" style="992" customWidth="1"/>
    <col min="6448" max="6448" width="52.7109375" style="992" customWidth="1"/>
    <col min="6449" max="6452" width="0" style="992" hidden="1" customWidth="1"/>
    <col min="6453" max="6453" width="12.28515625" style="992" customWidth="1"/>
    <col min="6454" max="6454" width="6.42578125" style="992" customWidth="1"/>
    <col min="6455" max="6455" width="12.28515625" style="992" customWidth="1"/>
    <col min="6456" max="6456" width="0" style="992" hidden="1" customWidth="1"/>
    <col min="6457" max="6457" width="3.7109375" style="992" customWidth="1"/>
    <col min="6458" max="6458" width="11.140625" style="992" bestFit="1" customWidth="1"/>
    <col min="6459" max="6460" width="10.5703125" style="992"/>
    <col min="6461" max="6461" width="11.140625" style="992" customWidth="1"/>
    <col min="6462" max="6691" width="10.5703125" style="992"/>
    <col min="6692" max="6699" width="0" style="992" hidden="1" customWidth="1"/>
    <col min="6700" max="6700" width="3.7109375" style="992" customWidth="1"/>
    <col min="6701" max="6701" width="3.85546875" style="992" customWidth="1"/>
    <col min="6702" max="6702" width="3.7109375" style="992" customWidth="1"/>
    <col min="6703" max="6703" width="12.7109375" style="992" customWidth="1"/>
    <col min="6704" max="6704" width="52.7109375" style="992" customWidth="1"/>
    <col min="6705" max="6708" width="0" style="992" hidden="1" customWidth="1"/>
    <col min="6709" max="6709" width="12.28515625" style="992" customWidth="1"/>
    <col min="6710" max="6710" width="6.42578125" style="992" customWidth="1"/>
    <col min="6711" max="6711" width="12.28515625" style="992" customWidth="1"/>
    <col min="6712" max="6712" width="0" style="992" hidden="1" customWidth="1"/>
    <col min="6713" max="6713" width="3.7109375" style="992" customWidth="1"/>
    <col min="6714" max="6714" width="11.140625" style="992" bestFit="1" customWidth="1"/>
    <col min="6715" max="6716" width="10.5703125" style="992"/>
    <col min="6717" max="6717" width="11.140625" style="992" customWidth="1"/>
    <col min="6718" max="6947" width="10.5703125" style="992"/>
    <col min="6948" max="6955" width="0" style="992" hidden="1" customWidth="1"/>
    <col min="6956" max="6956" width="3.7109375" style="992" customWidth="1"/>
    <col min="6957" max="6957" width="3.85546875" style="992" customWidth="1"/>
    <col min="6958" max="6958" width="3.7109375" style="992" customWidth="1"/>
    <col min="6959" max="6959" width="12.7109375" style="992" customWidth="1"/>
    <col min="6960" max="6960" width="52.7109375" style="992" customWidth="1"/>
    <col min="6961" max="6964" width="0" style="992" hidden="1" customWidth="1"/>
    <col min="6965" max="6965" width="12.28515625" style="992" customWidth="1"/>
    <col min="6966" max="6966" width="6.42578125" style="992" customWidth="1"/>
    <col min="6967" max="6967" width="12.28515625" style="992" customWidth="1"/>
    <col min="6968" max="6968" width="0" style="992" hidden="1" customWidth="1"/>
    <col min="6969" max="6969" width="3.7109375" style="992" customWidth="1"/>
    <col min="6970" max="6970" width="11.140625" style="992" bestFit="1" customWidth="1"/>
    <col min="6971" max="6972" width="10.5703125" style="992"/>
    <col min="6973" max="6973" width="11.140625" style="992" customWidth="1"/>
    <col min="6974" max="7203" width="10.5703125" style="992"/>
    <col min="7204" max="7211" width="0" style="992" hidden="1" customWidth="1"/>
    <col min="7212" max="7212" width="3.7109375" style="992" customWidth="1"/>
    <col min="7213" max="7213" width="3.85546875" style="992" customWidth="1"/>
    <col min="7214" max="7214" width="3.7109375" style="992" customWidth="1"/>
    <col min="7215" max="7215" width="12.7109375" style="992" customWidth="1"/>
    <col min="7216" max="7216" width="52.7109375" style="992" customWidth="1"/>
    <col min="7217" max="7220" width="0" style="992" hidden="1" customWidth="1"/>
    <col min="7221" max="7221" width="12.28515625" style="992" customWidth="1"/>
    <col min="7222" max="7222" width="6.42578125" style="992" customWidth="1"/>
    <col min="7223" max="7223" width="12.28515625" style="992" customWidth="1"/>
    <col min="7224" max="7224" width="0" style="992" hidden="1" customWidth="1"/>
    <col min="7225" max="7225" width="3.7109375" style="992" customWidth="1"/>
    <col min="7226" max="7226" width="11.140625" style="992" bestFit="1" customWidth="1"/>
    <col min="7227" max="7228" width="10.5703125" style="992"/>
    <col min="7229" max="7229" width="11.140625" style="992" customWidth="1"/>
    <col min="7230" max="7459" width="10.5703125" style="992"/>
    <col min="7460" max="7467" width="0" style="992" hidden="1" customWidth="1"/>
    <col min="7468" max="7468" width="3.7109375" style="992" customWidth="1"/>
    <col min="7469" max="7469" width="3.85546875" style="992" customWidth="1"/>
    <col min="7470" max="7470" width="3.7109375" style="992" customWidth="1"/>
    <col min="7471" max="7471" width="12.7109375" style="992" customWidth="1"/>
    <col min="7472" max="7472" width="52.7109375" style="992" customWidth="1"/>
    <col min="7473" max="7476" width="0" style="992" hidden="1" customWidth="1"/>
    <col min="7477" max="7477" width="12.28515625" style="992" customWidth="1"/>
    <col min="7478" max="7478" width="6.42578125" style="992" customWidth="1"/>
    <col min="7479" max="7479" width="12.28515625" style="992" customWidth="1"/>
    <col min="7480" max="7480" width="0" style="992" hidden="1" customWidth="1"/>
    <col min="7481" max="7481" width="3.7109375" style="992" customWidth="1"/>
    <col min="7482" max="7482" width="11.140625" style="992" bestFit="1" customWidth="1"/>
    <col min="7483" max="7484" width="10.5703125" style="992"/>
    <col min="7485" max="7485" width="11.140625" style="992" customWidth="1"/>
    <col min="7486" max="7715" width="10.5703125" style="992"/>
    <col min="7716" max="7723" width="0" style="992" hidden="1" customWidth="1"/>
    <col min="7724" max="7724" width="3.7109375" style="992" customWidth="1"/>
    <col min="7725" max="7725" width="3.85546875" style="992" customWidth="1"/>
    <col min="7726" max="7726" width="3.7109375" style="992" customWidth="1"/>
    <col min="7727" max="7727" width="12.7109375" style="992" customWidth="1"/>
    <col min="7728" max="7728" width="52.7109375" style="992" customWidth="1"/>
    <col min="7729" max="7732" width="0" style="992" hidden="1" customWidth="1"/>
    <col min="7733" max="7733" width="12.28515625" style="992" customWidth="1"/>
    <col min="7734" max="7734" width="6.42578125" style="992" customWidth="1"/>
    <col min="7735" max="7735" width="12.28515625" style="992" customWidth="1"/>
    <col min="7736" max="7736" width="0" style="992" hidden="1" customWidth="1"/>
    <col min="7737" max="7737" width="3.7109375" style="992" customWidth="1"/>
    <col min="7738" max="7738" width="11.140625" style="992" bestFit="1" customWidth="1"/>
    <col min="7739" max="7740" width="10.5703125" style="992"/>
    <col min="7741" max="7741" width="11.140625" style="992" customWidth="1"/>
    <col min="7742" max="7971" width="10.5703125" style="992"/>
    <col min="7972" max="7979" width="0" style="992" hidden="1" customWidth="1"/>
    <col min="7980" max="7980" width="3.7109375" style="992" customWidth="1"/>
    <col min="7981" max="7981" width="3.85546875" style="992" customWidth="1"/>
    <col min="7982" max="7982" width="3.7109375" style="992" customWidth="1"/>
    <col min="7983" max="7983" width="12.7109375" style="992" customWidth="1"/>
    <col min="7984" max="7984" width="52.7109375" style="992" customWidth="1"/>
    <col min="7985" max="7988" width="0" style="992" hidden="1" customWidth="1"/>
    <col min="7989" max="7989" width="12.28515625" style="992" customWidth="1"/>
    <col min="7990" max="7990" width="6.42578125" style="992" customWidth="1"/>
    <col min="7991" max="7991" width="12.28515625" style="992" customWidth="1"/>
    <col min="7992" max="7992" width="0" style="992" hidden="1" customWidth="1"/>
    <col min="7993" max="7993" width="3.7109375" style="992" customWidth="1"/>
    <col min="7994" max="7994" width="11.140625" style="992" bestFit="1" customWidth="1"/>
    <col min="7995" max="7996" width="10.5703125" style="992"/>
    <col min="7997" max="7997" width="11.140625" style="992" customWidth="1"/>
    <col min="7998" max="8227" width="10.5703125" style="992"/>
    <col min="8228" max="8235" width="0" style="992" hidden="1" customWidth="1"/>
    <col min="8236" max="8236" width="3.7109375" style="992" customWidth="1"/>
    <col min="8237" max="8237" width="3.85546875" style="992" customWidth="1"/>
    <col min="8238" max="8238" width="3.7109375" style="992" customWidth="1"/>
    <col min="8239" max="8239" width="12.7109375" style="992" customWidth="1"/>
    <col min="8240" max="8240" width="52.7109375" style="992" customWidth="1"/>
    <col min="8241" max="8244" width="0" style="992" hidden="1" customWidth="1"/>
    <col min="8245" max="8245" width="12.28515625" style="992" customWidth="1"/>
    <col min="8246" max="8246" width="6.42578125" style="992" customWidth="1"/>
    <col min="8247" max="8247" width="12.28515625" style="992" customWidth="1"/>
    <col min="8248" max="8248" width="0" style="992" hidden="1" customWidth="1"/>
    <col min="8249" max="8249" width="3.7109375" style="992" customWidth="1"/>
    <col min="8250" max="8250" width="11.140625" style="992" bestFit="1" customWidth="1"/>
    <col min="8251" max="8252" width="10.5703125" style="992"/>
    <col min="8253" max="8253" width="11.140625" style="992" customWidth="1"/>
    <col min="8254" max="8483" width="10.5703125" style="992"/>
    <col min="8484" max="8491" width="0" style="992" hidden="1" customWidth="1"/>
    <col min="8492" max="8492" width="3.7109375" style="992" customWidth="1"/>
    <col min="8493" max="8493" width="3.85546875" style="992" customWidth="1"/>
    <col min="8494" max="8494" width="3.7109375" style="992" customWidth="1"/>
    <col min="8495" max="8495" width="12.7109375" style="992" customWidth="1"/>
    <col min="8496" max="8496" width="52.7109375" style="992" customWidth="1"/>
    <col min="8497" max="8500" width="0" style="992" hidden="1" customWidth="1"/>
    <col min="8501" max="8501" width="12.28515625" style="992" customWidth="1"/>
    <col min="8502" max="8502" width="6.42578125" style="992" customWidth="1"/>
    <col min="8503" max="8503" width="12.28515625" style="992" customWidth="1"/>
    <col min="8504" max="8504" width="0" style="992" hidden="1" customWidth="1"/>
    <col min="8505" max="8505" width="3.7109375" style="992" customWidth="1"/>
    <col min="8506" max="8506" width="11.140625" style="992" bestFit="1" customWidth="1"/>
    <col min="8507" max="8508" width="10.5703125" style="992"/>
    <col min="8509" max="8509" width="11.140625" style="992" customWidth="1"/>
    <col min="8510" max="8739" width="10.5703125" style="992"/>
    <col min="8740" max="8747" width="0" style="992" hidden="1" customWidth="1"/>
    <col min="8748" max="8748" width="3.7109375" style="992" customWidth="1"/>
    <col min="8749" max="8749" width="3.85546875" style="992" customWidth="1"/>
    <col min="8750" max="8750" width="3.7109375" style="992" customWidth="1"/>
    <col min="8751" max="8751" width="12.7109375" style="992" customWidth="1"/>
    <col min="8752" max="8752" width="52.7109375" style="992" customWidth="1"/>
    <col min="8753" max="8756" width="0" style="992" hidden="1" customWidth="1"/>
    <col min="8757" max="8757" width="12.28515625" style="992" customWidth="1"/>
    <col min="8758" max="8758" width="6.42578125" style="992" customWidth="1"/>
    <col min="8759" max="8759" width="12.28515625" style="992" customWidth="1"/>
    <col min="8760" max="8760" width="0" style="992" hidden="1" customWidth="1"/>
    <col min="8761" max="8761" width="3.7109375" style="992" customWidth="1"/>
    <col min="8762" max="8762" width="11.140625" style="992" bestFit="1" customWidth="1"/>
    <col min="8763" max="8764" width="10.5703125" style="992"/>
    <col min="8765" max="8765" width="11.140625" style="992" customWidth="1"/>
    <col min="8766" max="8995" width="10.5703125" style="992"/>
    <col min="8996" max="9003" width="0" style="992" hidden="1" customWidth="1"/>
    <col min="9004" max="9004" width="3.7109375" style="992" customWidth="1"/>
    <col min="9005" max="9005" width="3.85546875" style="992" customWidth="1"/>
    <col min="9006" max="9006" width="3.7109375" style="992" customWidth="1"/>
    <col min="9007" max="9007" width="12.7109375" style="992" customWidth="1"/>
    <col min="9008" max="9008" width="52.7109375" style="992" customWidth="1"/>
    <col min="9009" max="9012" width="0" style="992" hidden="1" customWidth="1"/>
    <col min="9013" max="9013" width="12.28515625" style="992" customWidth="1"/>
    <col min="9014" max="9014" width="6.42578125" style="992" customWidth="1"/>
    <col min="9015" max="9015" width="12.28515625" style="992" customWidth="1"/>
    <col min="9016" max="9016" width="0" style="992" hidden="1" customWidth="1"/>
    <col min="9017" max="9017" width="3.7109375" style="992" customWidth="1"/>
    <col min="9018" max="9018" width="11.140625" style="992" bestFit="1" customWidth="1"/>
    <col min="9019" max="9020" width="10.5703125" style="992"/>
    <col min="9021" max="9021" width="11.140625" style="992" customWidth="1"/>
    <col min="9022" max="9251" width="10.5703125" style="992"/>
    <col min="9252" max="9259" width="0" style="992" hidden="1" customWidth="1"/>
    <col min="9260" max="9260" width="3.7109375" style="992" customWidth="1"/>
    <col min="9261" max="9261" width="3.85546875" style="992" customWidth="1"/>
    <col min="9262" max="9262" width="3.7109375" style="992" customWidth="1"/>
    <col min="9263" max="9263" width="12.7109375" style="992" customWidth="1"/>
    <col min="9264" max="9264" width="52.7109375" style="992" customWidth="1"/>
    <col min="9265" max="9268" width="0" style="992" hidden="1" customWidth="1"/>
    <col min="9269" max="9269" width="12.28515625" style="992" customWidth="1"/>
    <col min="9270" max="9270" width="6.42578125" style="992" customWidth="1"/>
    <col min="9271" max="9271" width="12.28515625" style="992" customWidth="1"/>
    <col min="9272" max="9272" width="0" style="992" hidden="1" customWidth="1"/>
    <col min="9273" max="9273" width="3.7109375" style="992" customWidth="1"/>
    <col min="9274" max="9274" width="11.140625" style="992" bestFit="1" customWidth="1"/>
    <col min="9275" max="9276" width="10.5703125" style="992"/>
    <col min="9277" max="9277" width="11.140625" style="992" customWidth="1"/>
    <col min="9278" max="9507" width="10.5703125" style="992"/>
    <col min="9508" max="9515" width="0" style="992" hidden="1" customWidth="1"/>
    <col min="9516" max="9516" width="3.7109375" style="992" customWidth="1"/>
    <col min="9517" max="9517" width="3.85546875" style="992" customWidth="1"/>
    <col min="9518" max="9518" width="3.7109375" style="992" customWidth="1"/>
    <col min="9519" max="9519" width="12.7109375" style="992" customWidth="1"/>
    <col min="9520" max="9520" width="52.7109375" style="992" customWidth="1"/>
    <col min="9521" max="9524" width="0" style="992" hidden="1" customWidth="1"/>
    <col min="9525" max="9525" width="12.28515625" style="992" customWidth="1"/>
    <col min="9526" max="9526" width="6.42578125" style="992" customWidth="1"/>
    <col min="9527" max="9527" width="12.28515625" style="992" customWidth="1"/>
    <col min="9528" max="9528" width="0" style="992" hidden="1" customWidth="1"/>
    <col min="9529" max="9529" width="3.7109375" style="992" customWidth="1"/>
    <col min="9530" max="9530" width="11.140625" style="992" bestFit="1" customWidth="1"/>
    <col min="9531" max="9532" width="10.5703125" style="992"/>
    <col min="9533" max="9533" width="11.140625" style="992" customWidth="1"/>
    <col min="9534" max="9763" width="10.5703125" style="992"/>
    <col min="9764" max="9771" width="0" style="992" hidden="1" customWidth="1"/>
    <col min="9772" max="9772" width="3.7109375" style="992" customWidth="1"/>
    <col min="9773" max="9773" width="3.85546875" style="992" customWidth="1"/>
    <col min="9774" max="9774" width="3.7109375" style="992" customWidth="1"/>
    <col min="9775" max="9775" width="12.7109375" style="992" customWidth="1"/>
    <col min="9776" max="9776" width="52.7109375" style="992" customWidth="1"/>
    <col min="9777" max="9780" width="0" style="992" hidden="1" customWidth="1"/>
    <col min="9781" max="9781" width="12.28515625" style="992" customWidth="1"/>
    <col min="9782" max="9782" width="6.42578125" style="992" customWidth="1"/>
    <col min="9783" max="9783" width="12.28515625" style="992" customWidth="1"/>
    <col min="9784" max="9784" width="0" style="992" hidden="1" customWidth="1"/>
    <col min="9785" max="9785" width="3.7109375" style="992" customWidth="1"/>
    <col min="9786" max="9786" width="11.140625" style="992" bestFit="1" customWidth="1"/>
    <col min="9787" max="9788" width="10.5703125" style="992"/>
    <col min="9789" max="9789" width="11.140625" style="992" customWidth="1"/>
    <col min="9790" max="10019" width="10.5703125" style="992"/>
    <col min="10020" max="10027" width="0" style="992" hidden="1" customWidth="1"/>
    <col min="10028" max="10028" width="3.7109375" style="992" customWidth="1"/>
    <col min="10029" max="10029" width="3.85546875" style="992" customWidth="1"/>
    <col min="10030" max="10030" width="3.7109375" style="992" customWidth="1"/>
    <col min="10031" max="10031" width="12.7109375" style="992" customWidth="1"/>
    <col min="10032" max="10032" width="52.7109375" style="992" customWidth="1"/>
    <col min="10033" max="10036" width="0" style="992" hidden="1" customWidth="1"/>
    <col min="10037" max="10037" width="12.28515625" style="992" customWidth="1"/>
    <col min="10038" max="10038" width="6.42578125" style="992" customWidth="1"/>
    <col min="10039" max="10039" width="12.28515625" style="992" customWidth="1"/>
    <col min="10040" max="10040" width="0" style="992" hidden="1" customWidth="1"/>
    <col min="10041" max="10041" width="3.7109375" style="992" customWidth="1"/>
    <col min="10042" max="10042" width="11.140625" style="992" bestFit="1" customWidth="1"/>
    <col min="10043" max="10044" width="10.5703125" style="992"/>
    <col min="10045" max="10045" width="11.140625" style="992" customWidth="1"/>
    <col min="10046" max="10275" width="10.5703125" style="992"/>
    <col min="10276" max="10283" width="0" style="992" hidden="1" customWidth="1"/>
    <col min="10284" max="10284" width="3.7109375" style="992" customWidth="1"/>
    <col min="10285" max="10285" width="3.85546875" style="992" customWidth="1"/>
    <col min="10286" max="10286" width="3.7109375" style="992" customWidth="1"/>
    <col min="10287" max="10287" width="12.7109375" style="992" customWidth="1"/>
    <col min="10288" max="10288" width="52.7109375" style="992" customWidth="1"/>
    <col min="10289" max="10292" width="0" style="992" hidden="1" customWidth="1"/>
    <col min="10293" max="10293" width="12.28515625" style="992" customWidth="1"/>
    <col min="10294" max="10294" width="6.42578125" style="992" customWidth="1"/>
    <col min="10295" max="10295" width="12.28515625" style="992" customWidth="1"/>
    <col min="10296" max="10296" width="0" style="992" hidden="1" customWidth="1"/>
    <col min="10297" max="10297" width="3.7109375" style="992" customWidth="1"/>
    <col min="10298" max="10298" width="11.140625" style="992" bestFit="1" customWidth="1"/>
    <col min="10299" max="10300" width="10.5703125" style="992"/>
    <col min="10301" max="10301" width="11.140625" style="992" customWidth="1"/>
    <col min="10302" max="10531" width="10.5703125" style="992"/>
    <col min="10532" max="10539" width="0" style="992" hidden="1" customWidth="1"/>
    <col min="10540" max="10540" width="3.7109375" style="992" customWidth="1"/>
    <col min="10541" max="10541" width="3.85546875" style="992" customWidth="1"/>
    <col min="10542" max="10542" width="3.7109375" style="992" customWidth="1"/>
    <col min="10543" max="10543" width="12.7109375" style="992" customWidth="1"/>
    <col min="10544" max="10544" width="52.7109375" style="992" customWidth="1"/>
    <col min="10545" max="10548" width="0" style="992" hidden="1" customWidth="1"/>
    <col min="10549" max="10549" width="12.28515625" style="992" customWidth="1"/>
    <col min="10550" max="10550" width="6.42578125" style="992" customWidth="1"/>
    <col min="10551" max="10551" width="12.28515625" style="992" customWidth="1"/>
    <col min="10552" max="10552" width="0" style="992" hidden="1" customWidth="1"/>
    <col min="10553" max="10553" width="3.7109375" style="992" customWidth="1"/>
    <col min="10554" max="10554" width="11.140625" style="992" bestFit="1" customWidth="1"/>
    <col min="10555" max="10556" width="10.5703125" style="992"/>
    <col min="10557" max="10557" width="11.140625" style="992" customWidth="1"/>
    <col min="10558" max="10787" width="10.5703125" style="992"/>
    <col min="10788" max="10795" width="0" style="992" hidden="1" customWidth="1"/>
    <col min="10796" max="10796" width="3.7109375" style="992" customWidth="1"/>
    <col min="10797" max="10797" width="3.85546875" style="992" customWidth="1"/>
    <col min="10798" max="10798" width="3.7109375" style="992" customWidth="1"/>
    <col min="10799" max="10799" width="12.7109375" style="992" customWidth="1"/>
    <col min="10800" max="10800" width="52.7109375" style="992" customWidth="1"/>
    <col min="10801" max="10804" width="0" style="992" hidden="1" customWidth="1"/>
    <col min="10805" max="10805" width="12.28515625" style="992" customWidth="1"/>
    <col min="10806" max="10806" width="6.42578125" style="992" customWidth="1"/>
    <col min="10807" max="10807" width="12.28515625" style="992" customWidth="1"/>
    <col min="10808" max="10808" width="0" style="992" hidden="1" customWidth="1"/>
    <col min="10809" max="10809" width="3.7109375" style="992" customWidth="1"/>
    <col min="10810" max="10810" width="11.140625" style="992" bestFit="1" customWidth="1"/>
    <col min="10811" max="10812" width="10.5703125" style="992"/>
    <col min="10813" max="10813" width="11.140625" style="992" customWidth="1"/>
    <col min="10814" max="11043" width="10.5703125" style="992"/>
    <col min="11044" max="11051" width="0" style="992" hidden="1" customWidth="1"/>
    <col min="11052" max="11052" width="3.7109375" style="992" customWidth="1"/>
    <col min="11053" max="11053" width="3.85546875" style="992" customWidth="1"/>
    <col min="11054" max="11054" width="3.7109375" style="992" customWidth="1"/>
    <col min="11055" max="11055" width="12.7109375" style="992" customWidth="1"/>
    <col min="11056" max="11056" width="52.7109375" style="992" customWidth="1"/>
    <col min="11057" max="11060" width="0" style="992" hidden="1" customWidth="1"/>
    <col min="11061" max="11061" width="12.28515625" style="992" customWidth="1"/>
    <col min="11062" max="11062" width="6.42578125" style="992" customWidth="1"/>
    <col min="11063" max="11063" width="12.28515625" style="992" customWidth="1"/>
    <col min="11064" max="11064" width="0" style="992" hidden="1" customWidth="1"/>
    <col min="11065" max="11065" width="3.7109375" style="992" customWidth="1"/>
    <col min="11066" max="11066" width="11.140625" style="992" bestFit="1" customWidth="1"/>
    <col min="11067" max="11068" width="10.5703125" style="992"/>
    <col min="11069" max="11069" width="11.140625" style="992" customWidth="1"/>
    <col min="11070" max="11299" width="10.5703125" style="992"/>
    <col min="11300" max="11307" width="0" style="992" hidden="1" customWidth="1"/>
    <col min="11308" max="11308" width="3.7109375" style="992" customWidth="1"/>
    <col min="11309" max="11309" width="3.85546875" style="992" customWidth="1"/>
    <col min="11310" max="11310" width="3.7109375" style="992" customWidth="1"/>
    <col min="11311" max="11311" width="12.7109375" style="992" customWidth="1"/>
    <col min="11312" max="11312" width="52.7109375" style="992" customWidth="1"/>
    <col min="11313" max="11316" width="0" style="992" hidden="1" customWidth="1"/>
    <col min="11317" max="11317" width="12.28515625" style="992" customWidth="1"/>
    <col min="11318" max="11318" width="6.42578125" style="992" customWidth="1"/>
    <col min="11319" max="11319" width="12.28515625" style="992" customWidth="1"/>
    <col min="11320" max="11320" width="0" style="992" hidden="1" customWidth="1"/>
    <col min="11321" max="11321" width="3.7109375" style="992" customWidth="1"/>
    <col min="11322" max="11322" width="11.140625" style="992" bestFit="1" customWidth="1"/>
    <col min="11323" max="11324" width="10.5703125" style="992"/>
    <col min="11325" max="11325" width="11.140625" style="992" customWidth="1"/>
    <col min="11326" max="11555" width="10.5703125" style="992"/>
    <col min="11556" max="11563" width="0" style="992" hidden="1" customWidth="1"/>
    <col min="11564" max="11564" width="3.7109375" style="992" customWidth="1"/>
    <col min="11565" max="11565" width="3.85546875" style="992" customWidth="1"/>
    <col min="11566" max="11566" width="3.7109375" style="992" customWidth="1"/>
    <col min="11567" max="11567" width="12.7109375" style="992" customWidth="1"/>
    <col min="11568" max="11568" width="52.7109375" style="992" customWidth="1"/>
    <col min="11569" max="11572" width="0" style="992" hidden="1" customWidth="1"/>
    <col min="11573" max="11573" width="12.28515625" style="992" customWidth="1"/>
    <col min="11574" max="11574" width="6.42578125" style="992" customWidth="1"/>
    <col min="11575" max="11575" width="12.28515625" style="992" customWidth="1"/>
    <col min="11576" max="11576" width="0" style="992" hidden="1" customWidth="1"/>
    <col min="11577" max="11577" width="3.7109375" style="992" customWidth="1"/>
    <col min="11578" max="11578" width="11.140625" style="992" bestFit="1" customWidth="1"/>
    <col min="11579" max="11580" width="10.5703125" style="992"/>
    <col min="11581" max="11581" width="11.140625" style="992" customWidth="1"/>
    <col min="11582" max="11811" width="10.5703125" style="992"/>
    <col min="11812" max="11819" width="0" style="992" hidden="1" customWidth="1"/>
    <col min="11820" max="11820" width="3.7109375" style="992" customWidth="1"/>
    <col min="11821" max="11821" width="3.85546875" style="992" customWidth="1"/>
    <col min="11822" max="11822" width="3.7109375" style="992" customWidth="1"/>
    <col min="11823" max="11823" width="12.7109375" style="992" customWidth="1"/>
    <col min="11824" max="11824" width="52.7109375" style="992" customWidth="1"/>
    <col min="11825" max="11828" width="0" style="992" hidden="1" customWidth="1"/>
    <col min="11829" max="11829" width="12.28515625" style="992" customWidth="1"/>
    <col min="11830" max="11830" width="6.42578125" style="992" customWidth="1"/>
    <col min="11831" max="11831" width="12.28515625" style="992" customWidth="1"/>
    <col min="11832" max="11832" width="0" style="992" hidden="1" customWidth="1"/>
    <col min="11833" max="11833" width="3.7109375" style="992" customWidth="1"/>
    <col min="11834" max="11834" width="11.140625" style="992" bestFit="1" customWidth="1"/>
    <col min="11835" max="11836" width="10.5703125" style="992"/>
    <col min="11837" max="11837" width="11.140625" style="992" customWidth="1"/>
    <col min="11838" max="12067" width="10.5703125" style="992"/>
    <col min="12068" max="12075" width="0" style="992" hidden="1" customWidth="1"/>
    <col min="12076" max="12076" width="3.7109375" style="992" customWidth="1"/>
    <col min="12077" max="12077" width="3.85546875" style="992" customWidth="1"/>
    <col min="12078" max="12078" width="3.7109375" style="992" customWidth="1"/>
    <col min="12079" max="12079" width="12.7109375" style="992" customWidth="1"/>
    <col min="12080" max="12080" width="52.7109375" style="992" customWidth="1"/>
    <col min="12081" max="12084" width="0" style="992" hidden="1" customWidth="1"/>
    <col min="12085" max="12085" width="12.28515625" style="992" customWidth="1"/>
    <col min="12086" max="12086" width="6.42578125" style="992" customWidth="1"/>
    <col min="12087" max="12087" width="12.28515625" style="992" customWidth="1"/>
    <col min="12088" max="12088" width="0" style="992" hidden="1" customWidth="1"/>
    <col min="12089" max="12089" width="3.7109375" style="992" customWidth="1"/>
    <col min="12090" max="12090" width="11.140625" style="992" bestFit="1" customWidth="1"/>
    <col min="12091" max="12092" width="10.5703125" style="992"/>
    <col min="12093" max="12093" width="11.140625" style="992" customWidth="1"/>
    <col min="12094" max="12323" width="10.5703125" style="992"/>
    <col min="12324" max="12331" width="0" style="992" hidden="1" customWidth="1"/>
    <col min="12332" max="12332" width="3.7109375" style="992" customWidth="1"/>
    <col min="12333" max="12333" width="3.85546875" style="992" customWidth="1"/>
    <col min="12334" max="12334" width="3.7109375" style="992" customWidth="1"/>
    <col min="12335" max="12335" width="12.7109375" style="992" customWidth="1"/>
    <col min="12336" max="12336" width="52.7109375" style="992" customWidth="1"/>
    <col min="12337" max="12340" width="0" style="992" hidden="1" customWidth="1"/>
    <col min="12341" max="12341" width="12.28515625" style="992" customWidth="1"/>
    <col min="12342" max="12342" width="6.42578125" style="992" customWidth="1"/>
    <col min="12343" max="12343" width="12.28515625" style="992" customWidth="1"/>
    <col min="12344" max="12344" width="0" style="992" hidden="1" customWidth="1"/>
    <col min="12345" max="12345" width="3.7109375" style="992" customWidth="1"/>
    <col min="12346" max="12346" width="11.140625" style="992" bestFit="1" customWidth="1"/>
    <col min="12347" max="12348" width="10.5703125" style="992"/>
    <col min="12349" max="12349" width="11.140625" style="992" customWidth="1"/>
    <col min="12350" max="12579" width="10.5703125" style="992"/>
    <col min="12580" max="12587" width="0" style="992" hidden="1" customWidth="1"/>
    <col min="12588" max="12588" width="3.7109375" style="992" customWidth="1"/>
    <col min="12589" max="12589" width="3.85546875" style="992" customWidth="1"/>
    <col min="12590" max="12590" width="3.7109375" style="992" customWidth="1"/>
    <col min="12591" max="12591" width="12.7109375" style="992" customWidth="1"/>
    <col min="12592" max="12592" width="52.7109375" style="992" customWidth="1"/>
    <col min="12593" max="12596" width="0" style="992" hidden="1" customWidth="1"/>
    <col min="12597" max="12597" width="12.28515625" style="992" customWidth="1"/>
    <col min="12598" max="12598" width="6.42578125" style="992" customWidth="1"/>
    <col min="12599" max="12599" width="12.28515625" style="992" customWidth="1"/>
    <col min="12600" max="12600" width="0" style="992" hidden="1" customWidth="1"/>
    <col min="12601" max="12601" width="3.7109375" style="992" customWidth="1"/>
    <col min="12602" max="12602" width="11.140625" style="992" bestFit="1" customWidth="1"/>
    <col min="12603" max="12604" width="10.5703125" style="992"/>
    <col min="12605" max="12605" width="11.140625" style="992" customWidth="1"/>
    <col min="12606" max="12835" width="10.5703125" style="992"/>
    <col min="12836" max="12843" width="0" style="992" hidden="1" customWidth="1"/>
    <col min="12844" max="12844" width="3.7109375" style="992" customWidth="1"/>
    <col min="12845" max="12845" width="3.85546875" style="992" customWidth="1"/>
    <col min="12846" max="12846" width="3.7109375" style="992" customWidth="1"/>
    <col min="12847" max="12847" width="12.7109375" style="992" customWidth="1"/>
    <col min="12848" max="12848" width="52.7109375" style="992" customWidth="1"/>
    <col min="12849" max="12852" width="0" style="992" hidden="1" customWidth="1"/>
    <col min="12853" max="12853" width="12.28515625" style="992" customWidth="1"/>
    <col min="12854" max="12854" width="6.42578125" style="992" customWidth="1"/>
    <col min="12855" max="12855" width="12.28515625" style="992" customWidth="1"/>
    <col min="12856" max="12856" width="0" style="992" hidden="1" customWidth="1"/>
    <col min="12857" max="12857" width="3.7109375" style="992" customWidth="1"/>
    <col min="12858" max="12858" width="11.140625" style="992" bestFit="1" customWidth="1"/>
    <col min="12859" max="12860" width="10.5703125" style="992"/>
    <col min="12861" max="12861" width="11.140625" style="992" customWidth="1"/>
    <col min="12862" max="13091" width="10.5703125" style="992"/>
    <col min="13092" max="13099" width="0" style="992" hidden="1" customWidth="1"/>
    <col min="13100" max="13100" width="3.7109375" style="992" customWidth="1"/>
    <col min="13101" max="13101" width="3.85546875" style="992" customWidth="1"/>
    <col min="13102" max="13102" width="3.7109375" style="992" customWidth="1"/>
    <col min="13103" max="13103" width="12.7109375" style="992" customWidth="1"/>
    <col min="13104" max="13104" width="52.7109375" style="992" customWidth="1"/>
    <col min="13105" max="13108" width="0" style="992" hidden="1" customWidth="1"/>
    <col min="13109" max="13109" width="12.28515625" style="992" customWidth="1"/>
    <col min="13110" max="13110" width="6.42578125" style="992" customWidth="1"/>
    <col min="13111" max="13111" width="12.28515625" style="992" customWidth="1"/>
    <col min="13112" max="13112" width="0" style="992" hidden="1" customWidth="1"/>
    <col min="13113" max="13113" width="3.7109375" style="992" customWidth="1"/>
    <col min="13114" max="13114" width="11.140625" style="992" bestFit="1" customWidth="1"/>
    <col min="13115" max="13116" width="10.5703125" style="992"/>
    <col min="13117" max="13117" width="11.140625" style="992" customWidth="1"/>
    <col min="13118" max="13347" width="10.5703125" style="992"/>
    <col min="13348" max="13355" width="0" style="992" hidden="1" customWidth="1"/>
    <col min="13356" max="13356" width="3.7109375" style="992" customWidth="1"/>
    <col min="13357" max="13357" width="3.85546875" style="992" customWidth="1"/>
    <col min="13358" max="13358" width="3.7109375" style="992" customWidth="1"/>
    <col min="13359" max="13359" width="12.7109375" style="992" customWidth="1"/>
    <col min="13360" max="13360" width="52.7109375" style="992" customWidth="1"/>
    <col min="13361" max="13364" width="0" style="992" hidden="1" customWidth="1"/>
    <col min="13365" max="13365" width="12.28515625" style="992" customWidth="1"/>
    <col min="13366" max="13366" width="6.42578125" style="992" customWidth="1"/>
    <col min="13367" max="13367" width="12.28515625" style="992" customWidth="1"/>
    <col min="13368" max="13368" width="0" style="992" hidden="1" customWidth="1"/>
    <col min="13369" max="13369" width="3.7109375" style="992" customWidth="1"/>
    <col min="13370" max="13370" width="11.140625" style="992" bestFit="1" customWidth="1"/>
    <col min="13371" max="13372" width="10.5703125" style="992"/>
    <col min="13373" max="13373" width="11.140625" style="992" customWidth="1"/>
    <col min="13374" max="13603" width="10.5703125" style="992"/>
    <col min="13604" max="13611" width="0" style="992" hidden="1" customWidth="1"/>
    <col min="13612" max="13612" width="3.7109375" style="992" customWidth="1"/>
    <col min="13613" max="13613" width="3.85546875" style="992" customWidth="1"/>
    <col min="13614" max="13614" width="3.7109375" style="992" customWidth="1"/>
    <col min="13615" max="13615" width="12.7109375" style="992" customWidth="1"/>
    <col min="13616" max="13616" width="52.7109375" style="992" customWidth="1"/>
    <col min="13617" max="13620" width="0" style="992" hidden="1" customWidth="1"/>
    <col min="13621" max="13621" width="12.28515625" style="992" customWidth="1"/>
    <col min="13622" max="13622" width="6.42578125" style="992" customWidth="1"/>
    <col min="13623" max="13623" width="12.28515625" style="992" customWidth="1"/>
    <col min="13624" max="13624" width="0" style="992" hidden="1" customWidth="1"/>
    <col min="13625" max="13625" width="3.7109375" style="992" customWidth="1"/>
    <col min="13626" max="13626" width="11.140625" style="992" bestFit="1" customWidth="1"/>
    <col min="13627" max="13628" width="10.5703125" style="992"/>
    <col min="13629" max="13629" width="11.140625" style="992" customWidth="1"/>
    <col min="13630" max="13859" width="10.5703125" style="992"/>
    <col min="13860" max="13867" width="0" style="992" hidden="1" customWidth="1"/>
    <col min="13868" max="13868" width="3.7109375" style="992" customWidth="1"/>
    <col min="13869" max="13869" width="3.85546875" style="992" customWidth="1"/>
    <col min="13870" max="13870" width="3.7109375" style="992" customWidth="1"/>
    <col min="13871" max="13871" width="12.7109375" style="992" customWidth="1"/>
    <col min="13872" max="13872" width="52.7109375" style="992" customWidth="1"/>
    <col min="13873" max="13876" width="0" style="992" hidden="1" customWidth="1"/>
    <col min="13877" max="13877" width="12.28515625" style="992" customWidth="1"/>
    <col min="13878" max="13878" width="6.42578125" style="992" customWidth="1"/>
    <col min="13879" max="13879" width="12.28515625" style="992" customWidth="1"/>
    <col min="13880" max="13880" width="0" style="992" hidden="1" customWidth="1"/>
    <col min="13881" max="13881" width="3.7109375" style="992" customWidth="1"/>
    <col min="13882" max="13882" width="11.140625" style="992" bestFit="1" customWidth="1"/>
    <col min="13883" max="13884" width="10.5703125" style="992"/>
    <col min="13885" max="13885" width="11.140625" style="992" customWidth="1"/>
    <col min="13886" max="14115" width="10.5703125" style="992"/>
    <col min="14116" max="14123" width="0" style="992" hidden="1" customWidth="1"/>
    <col min="14124" max="14124" width="3.7109375" style="992" customWidth="1"/>
    <col min="14125" max="14125" width="3.85546875" style="992" customWidth="1"/>
    <col min="14126" max="14126" width="3.7109375" style="992" customWidth="1"/>
    <col min="14127" max="14127" width="12.7109375" style="992" customWidth="1"/>
    <col min="14128" max="14128" width="52.7109375" style="992" customWidth="1"/>
    <col min="14129" max="14132" width="0" style="992" hidden="1" customWidth="1"/>
    <col min="14133" max="14133" width="12.28515625" style="992" customWidth="1"/>
    <col min="14134" max="14134" width="6.42578125" style="992" customWidth="1"/>
    <col min="14135" max="14135" width="12.28515625" style="992" customWidth="1"/>
    <col min="14136" max="14136" width="0" style="992" hidden="1" customWidth="1"/>
    <col min="14137" max="14137" width="3.7109375" style="992" customWidth="1"/>
    <col min="14138" max="14138" width="11.140625" style="992" bestFit="1" customWidth="1"/>
    <col min="14139" max="14140" width="10.5703125" style="992"/>
    <col min="14141" max="14141" width="11.140625" style="992" customWidth="1"/>
    <col min="14142" max="14371" width="10.5703125" style="992"/>
    <col min="14372" max="14379" width="0" style="992" hidden="1" customWidth="1"/>
    <col min="14380" max="14380" width="3.7109375" style="992" customWidth="1"/>
    <col min="14381" max="14381" width="3.85546875" style="992" customWidth="1"/>
    <col min="14382" max="14382" width="3.7109375" style="992" customWidth="1"/>
    <col min="14383" max="14383" width="12.7109375" style="992" customWidth="1"/>
    <col min="14384" max="14384" width="52.7109375" style="992" customWidth="1"/>
    <col min="14385" max="14388" width="0" style="992" hidden="1" customWidth="1"/>
    <col min="14389" max="14389" width="12.28515625" style="992" customWidth="1"/>
    <col min="14390" max="14390" width="6.42578125" style="992" customWidth="1"/>
    <col min="14391" max="14391" width="12.28515625" style="992" customWidth="1"/>
    <col min="14392" max="14392" width="0" style="992" hidden="1" customWidth="1"/>
    <col min="14393" max="14393" width="3.7109375" style="992" customWidth="1"/>
    <col min="14394" max="14394" width="11.140625" style="992" bestFit="1" customWidth="1"/>
    <col min="14395" max="14396" width="10.5703125" style="992"/>
    <col min="14397" max="14397" width="11.140625" style="992" customWidth="1"/>
    <col min="14398" max="14627" width="10.5703125" style="992"/>
    <col min="14628" max="14635" width="0" style="992" hidden="1" customWidth="1"/>
    <col min="14636" max="14636" width="3.7109375" style="992" customWidth="1"/>
    <col min="14637" max="14637" width="3.85546875" style="992" customWidth="1"/>
    <col min="14638" max="14638" width="3.7109375" style="992" customWidth="1"/>
    <col min="14639" max="14639" width="12.7109375" style="992" customWidth="1"/>
    <col min="14640" max="14640" width="52.7109375" style="992" customWidth="1"/>
    <col min="14641" max="14644" width="0" style="992" hidden="1" customWidth="1"/>
    <col min="14645" max="14645" width="12.28515625" style="992" customWidth="1"/>
    <col min="14646" max="14646" width="6.42578125" style="992" customWidth="1"/>
    <col min="14647" max="14647" width="12.28515625" style="992" customWidth="1"/>
    <col min="14648" max="14648" width="0" style="992" hidden="1" customWidth="1"/>
    <col min="14649" max="14649" width="3.7109375" style="992" customWidth="1"/>
    <col min="14650" max="14650" width="11.140625" style="992" bestFit="1" customWidth="1"/>
    <col min="14651" max="14652" width="10.5703125" style="992"/>
    <col min="14653" max="14653" width="11.140625" style="992" customWidth="1"/>
    <col min="14654" max="14883" width="10.5703125" style="992"/>
    <col min="14884" max="14891" width="0" style="992" hidden="1" customWidth="1"/>
    <col min="14892" max="14892" width="3.7109375" style="992" customWidth="1"/>
    <col min="14893" max="14893" width="3.85546875" style="992" customWidth="1"/>
    <col min="14894" max="14894" width="3.7109375" style="992" customWidth="1"/>
    <col min="14895" max="14895" width="12.7109375" style="992" customWidth="1"/>
    <col min="14896" max="14896" width="52.7109375" style="992" customWidth="1"/>
    <col min="14897" max="14900" width="0" style="992" hidden="1" customWidth="1"/>
    <col min="14901" max="14901" width="12.28515625" style="992" customWidth="1"/>
    <col min="14902" max="14902" width="6.42578125" style="992" customWidth="1"/>
    <col min="14903" max="14903" width="12.28515625" style="992" customWidth="1"/>
    <col min="14904" max="14904" width="0" style="992" hidden="1" customWidth="1"/>
    <col min="14905" max="14905" width="3.7109375" style="992" customWidth="1"/>
    <col min="14906" max="14906" width="11.140625" style="992" bestFit="1" customWidth="1"/>
    <col min="14907" max="14908" width="10.5703125" style="992"/>
    <col min="14909" max="14909" width="11.140625" style="992" customWidth="1"/>
    <col min="14910" max="15139" width="10.5703125" style="992"/>
    <col min="15140" max="15147" width="0" style="992" hidden="1" customWidth="1"/>
    <col min="15148" max="15148" width="3.7109375" style="992" customWidth="1"/>
    <col min="15149" max="15149" width="3.85546875" style="992" customWidth="1"/>
    <col min="15150" max="15150" width="3.7109375" style="992" customWidth="1"/>
    <col min="15151" max="15151" width="12.7109375" style="992" customWidth="1"/>
    <col min="15152" max="15152" width="52.7109375" style="992" customWidth="1"/>
    <col min="15153" max="15156" width="0" style="992" hidden="1" customWidth="1"/>
    <col min="15157" max="15157" width="12.28515625" style="992" customWidth="1"/>
    <col min="15158" max="15158" width="6.42578125" style="992" customWidth="1"/>
    <col min="15159" max="15159" width="12.28515625" style="992" customWidth="1"/>
    <col min="15160" max="15160" width="0" style="992" hidden="1" customWidth="1"/>
    <col min="15161" max="15161" width="3.7109375" style="992" customWidth="1"/>
    <col min="15162" max="15162" width="11.140625" style="992" bestFit="1" customWidth="1"/>
    <col min="15163" max="15164" width="10.5703125" style="992"/>
    <col min="15165" max="15165" width="11.140625" style="992" customWidth="1"/>
    <col min="15166" max="15395" width="10.5703125" style="992"/>
    <col min="15396" max="15403" width="0" style="992" hidden="1" customWidth="1"/>
    <col min="15404" max="15404" width="3.7109375" style="992" customWidth="1"/>
    <col min="15405" max="15405" width="3.85546875" style="992" customWidth="1"/>
    <col min="15406" max="15406" width="3.7109375" style="992" customWidth="1"/>
    <col min="15407" max="15407" width="12.7109375" style="992" customWidth="1"/>
    <col min="15408" max="15408" width="52.7109375" style="992" customWidth="1"/>
    <col min="15409" max="15412" width="0" style="992" hidden="1" customWidth="1"/>
    <col min="15413" max="15413" width="12.28515625" style="992" customWidth="1"/>
    <col min="15414" max="15414" width="6.42578125" style="992" customWidth="1"/>
    <col min="15415" max="15415" width="12.28515625" style="992" customWidth="1"/>
    <col min="15416" max="15416" width="0" style="992" hidden="1" customWidth="1"/>
    <col min="15417" max="15417" width="3.7109375" style="992" customWidth="1"/>
    <col min="15418" max="15418" width="11.140625" style="992" bestFit="1" customWidth="1"/>
    <col min="15419" max="15420" width="10.5703125" style="992"/>
    <col min="15421" max="15421" width="11.140625" style="992" customWidth="1"/>
    <col min="15422" max="15651" width="10.5703125" style="992"/>
    <col min="15652" max="15659" width="0" style="992" hidden="1" customWidth="1"/>
    <col min="15660" max="15660" width="3.7109375" style="992" customWidth="1"/>
    <col min="15661" max="15661" width="3.85546875" style="992" customWidth="1"/>
    <col min="15662" max="15662" width="3.7109375" style="992" customWidth="1"/>
    <col min="15663" max="15663" width="12.7109375" style="992" customWidth="1"/>
    <col min="15664" max="15664" width="52.7109375" style="992" customWidth="1"/>
    <col min="15665" max="15668" width="0" style="992" hidden="1" customWidth="1"/>
    <col min="15669" max="15669" width="12.28515625" style="992" customWidth="1"/>
    <col min="15670" max="15670" width="6.42578125" style="992" customWidth="1"/>
    <col min="15671" max="15671" width="12.28515625" style="992" customWidth="1"/>
    <col min="15672" max="15672" width="0" style="992" hidden="1" customWidth="1"/>
    <col min="15673" max="15673" width="3.7109375" style="992" customWidth="1"/>
    <col min="15674" max="15674" width="11.140625" style="992" bestFit="1" customWidth="1"/>
    <col min="15675" max="15676" width="10.5703125" style="992"/>
    <col min="15677" max="15677" width="11.140625" style="992" customWidth="1"/>
    <col min="15678" max="15907" width="10.5703125" style="992"/>
    <col min="15908" max="15915" width="0" style="992" hidden="1" customWidth="1"/>
    <col min="15916" max="15916" width="3.7109375" style="992" customWidth="1"/>
    <col min="15917" max="15917" width="3.85546875" style="992" customWidth="1"/>
    <col min="15918" max="15918" width="3.7109375" style="992" customWidth="1"/>
    <col min="15919" max="15919" width="12.7109375" style="992" customWidth="1"/>
    <col min="15920" max="15920" width="52.7109375" style="992" customWidth="1"/>
    <col min="15921" max="15924" width="0" style="992" hidden="1" customWidth="1"/>
    <col min="15925" max="15925" width="12.28515625" style="992" customWidth="1"/>
    <col min="15926" max="15926" width="6.42578125" style="992" customWidth="1"/>
    <col min="15927" max="15927" width="12.28515625" style="992" customWidth="1"/>
    <col min="15928" max="15928" width="0" style="992" hidden="1" customWidth="1"/>
    <col min="15929" max="15929" width="3.7109375" style="992" customWidth="1"/>
    <col min="15930" max="15930" width="11.140625" style="992" bestFit="1" customWidth="1"/>
    <col min="15931" max="15932" width="10.5703125" style="992"/>
    <col min="15933" max="15933" width="11.140625" style="992" customWidth="1"/>
    <col min="15934" max="16163" width="10.5703125" style="992"/>
    <col min="16164" max="16171" width="0" style="992" hidden="1" customWidth="1"/>
    <col min="16172" max="16172" width="3.7109375" style="992" customWidth="1"/>
    <col min="16173" max="16173" width="3.85546875" style="992" customWidth="1"/>
    <col min="16174" max="16174" width="3.7109375" style="992" customWidth="1"/>
    <col min="16175" max="16175" width="12.7109375" style="992" customWidth="1"/>
    <col min="16176" max="16176" width="52.7109375" style="992" customWidth="1"/>
    <col min="16177" max="16180" width="0" style="992" hidden="1" customWidth="1"/>
    <col min="16181" max="16181" width="12.28515625" style="992" customWidth="1"/>
    <col min="16182" max="16182" width="6.42578125" style="992" customWidth="1"/>
    <col min="16183" max="16183" width="12.28515625" style="992" customWidth="1"/>
    <col min="16184" max="16184" width="0" style="992" hidden="1" customWidth="1"/>
    <col min="16185" max="16185" width="3.7109375" style="992" customWidth="1"/>
    <col min="16186" max="16186" width="11.140625" style="992" bestFit="1" customWidth="1"/>
    <col min="16187" max="16188" width="10.5703125" style="992"/>
    <col min="16189" max="16189" width="11.140625" style="992" customWidth="1"/>
    <col min="16190" max="16384" width="10.5703125" style="992"/>
  </cols>
  <sheetData>
    <row r="1" spans="1:69" hidden="1">
      <c r="Q1" s="770"/>
      <c r="R1" s="770"/>
      <c r="X1" s="770"/>
      <c r="Y1" s="770"/>
      <c r="AE1" s="770"/>
      <c r="AF1" s="770"/>
      <c r="AL1" s="770"/>
      <c r="AM1" s="770"/>
      <c r="AS1" s="770"/>
      <c r="AT1" s="770"/>
      <c r="AZ1" s="770"/>
      <c r="BA1" s="770"/>
    </row>
    <row r="2" spans="1:69" hidden="1">
      <c r="U2" s="770"/>
      <c r="AB2" s="770"/>
      <c r="AI2" s="770"/>
      <c r="AP2" s="770"/>
      <c r="AW2" s="770"/>
      <c r="BD2" s="770"/>
    </row>
    <row r="3" spans="1:69" hidden="1"/>
    <row r="4" spans="1:69" ht="3" customHeight="1">
      <c r="J4" s="997"/>
      <c r="K4" s="997"/>
      <c r="L4" s="993"/>
      <c r="M4" s="993"/>
      <c r="N4" s="993"/>
      <c r="O4" s="1000"/>
      <c r="P4" s="1000"/>
      <c r="Q4" s="1000"/>
      <c r="R4" s="1000"/>
      <c r="S4" s="1000"/>
      <c r="T4" s="1000"/>
      <c r="U4" s="1000"/>
      <c r="V4" s="1000"/>
      <c r="W4" s="1000"/>
      <c r="X4" s="1000"/>
      <c r="Y4" s="1000"/>
      <c r="Z4" s="1000"/>
      <c r="AA4" s="1000"/>
      <c r="AB4" s="1000"/>
      <c r="AC4" s="1000"/>
      <c r="AD4" s="1000"/>
      <c r="AE4" s="1000"/>
      <c r="AF4" s="1000"/>
      <c r="AG4" s="1000"/>
      <c r="AH4" s="1000"/>
      <c r="AI4" s="1000"/>
      <c r="AJ4" s="1000"/>
      <c r="AK4" s="1000"/>
      <c r="AL4" s="1000"/>
      <c r="AM4" s="1000"/>
      <c r="AN4" s="1000"/>
      <c r="AO4" s="1000"/>
      <c r="AP4" s="1000"/>
      <c r="AQ4" s="1000"/>
      <c r="AR4" s="1000"/>
      <c r="AS4" s="1000"/>
      <c r="AT4" s="1000"/>
      <c r="AU4" s="1000"/>
      <c r="AV4" s="1000"/>
      <c r="AW4" s="1000"/>
      <c r="AX4" s="1000"/>
      <c r="AY4" s="1000"/>
      <c r="AZ4" s="1000"/>
      <c r="BA4" s="1000"/>
      <c r="BB4" s="1000"/>
      <c r="BC4" s="1000"/>
      <c r="BD4" s="1000"/>
    </row>
    <row r="5" spans="1:69" ht="22.5" customHeight="1">
      <c r="J5" s="997"/>
      <c r="K5" s="997"/>
      <c r="L5" s="1234" t="s">
        <v>633</v>
      </c>
      <c r="M5" s="1234"/>
      <c r="N5" s="1234"/>
      <c r="O5" s="1234"/>
      <c r="P5" s="1234"/>
      <c r="Q5" s="1234"/>
      <c r="R5" s="1234"/>
      <c r="S5" s="1234"/>
      <c r="T5" s="1234"/>
      <c r="U5" s="666"/>
      <c r="V5" s="666"/>
      <c r="W5" s="666"/>
      <c r="X5" s="666"/>
      <c r="Y5" s="666"/>
      <c r="Z5" s="666"/>
      <c r="AA5" s="666"/>
      <c r="AB5" s="666"/>
      <c r="AC5" s="666"/>
      <c r="AD5" s="666"/>
      <c r="AE5" s="666"/>
      <c r="AF5" s="666"/>
      <c r="AG5" s="666"/>
      <c r="AH5" s="666"/>
      <c r="AI5" s="666"/>
      <c r="AJ5" s="666"/>
      <c r="AK5" s="666"/>
      <c r="AL5" s="666"/>
      <c r="AM5" s="666"/>
      <c r="AN5" s="666"/>
      <c r="AO5" s="666"/>
      <c r="AP5" s="666"/>
      <c r="AQ5" s="666"/>
      <c r="AR5" s="666"/>
      <c r="AS5" s="666"/>
      <c r="AT5" s="666"/>
      <c r="AU5" s="666"/>
      <c r="AV5" s="666"/>
      <c r="AW5" s="666"/>
      <c r="AX5" s="666"/>
      <c r="AY5" s="666"/>
      <c r="AZ5" s="666"/>
      <c r="BA5" s="666"/>
      <c r="BB5" s="666"/>
      <c r="BC5" s="666"/>
      <c r="BD5" s="666"/>
    </row>
    <row r="6" spans="1:69" ht="3" customHeight="1">
      <c r="J6" s="997"/>
      <c r="K6" s="997"/>
      <c r="L6" s="993"/>
      <c r="M6" s="993"/>
      <c r="N6" s="993"/>
      <c r="O6" s="757"/>
      <c r="P6" s="757"/>
      <c r="Q6" s="757"/>
      <c r="R6" s="757"/>
      <c r="S6" s="757"/>
      <c r="T6" s="757"/>
      <c r="U6" s="757"/>
      <c r="V6" s="757"/>
      <c r="W6" s="757"/>
      <c r="X6" s="757"/>
      <c r="Y6" s="757"/>
      <c r="Z6" s="757"/>
      <c r="AA6" s="757"/>
      <c r="AB6" s="757"/>
      <c r="AC6" s="757"/>
      <c r="AD6" s="757"/>
      <c r="AE6" s="757"/>
      <c r="AF6" s="757"/>
      <c r="AG6" s="757"/>
      <c r="AH6" s="757"/>
      <c r="AI6" s="757"/>
      <c r="AJ6" s="757"/>
      <c r="AK6" s="757"/>
      <c r="AL6" s="757"/>
      <c r="AM6" s="757"/>
      <c r="AN6" s="757"/>
      <c r="AO6" s="757"/>
      <c r="AP6" s="757"/>
      <c r="AQ6" s="757"/>
      <c r="AR6" s="757"/>
      <c r="AS6" s="757"/>
      <c r="AT6" s="757"/>
      <c r="AU6" s="757"/>
      <c r="AV6" s="757"/>
      <c r="AW6" s="757"/>
      <c r="AX6" s="757"/>
      <c r="AY6" s="757"/>
      <c r="AZ6" s="757"/>
      <c r="BA6" s="757"/>
      <c r="BB6" s="757"/>
      <c r="BC6" s="757"/>
      <c r="BD6" s="757"/>
      <c r="BE6" s="1000"/>
    </row>
    <row r="7" spans="1:69" s="1009" customFormat="1" ht="22.5">
      <c r="A7" s="1015"/>
      <c r="B7" s="1015"/>
      <c r="C7" s="1015"/>
      <c r="D7" s="1015"/>
      <c r="E7" s="1015"/>
      <c r="F7" s="1015"/>
      <c r="G7" s="1015"/>
      <c r="H7" s="1015"/>
      <c r="L7" s="501"/>
      <c r="M7" s="619" t="s">
        <v>503</v>
      </c>
      <c r="N7" s="668"/>
      <c r="O7" s="1211" t="str">
        <f>IF(NameOrPr_ch="",IF(NameOrPr="","",NameOrPr),NameOrPr_ch)</f>
        <v>Комитет по тарифам Санкт-Петербурга</v>
      </c>
      <c r="P7" s="1211"/>
      <c r="Q7" s="1211"/>
      <c r="R7" s="1211"/>
      <c r="S7" s="1211"/>
      <c r="T7" s="1211"/>
      <c r="U7" s="769"/>
      <c r="V7"/>
      <c r="W7"/>
      <c r="X7"/>
      <c r="Y7"/>
      <c r="Z7"/>
      <c r="AA7"/>
      <c r="AB7"/>
      <c r="AC7"/>
      <c r="AD7"/>
      <c r="AE7"/>
      <c r="AF7"/>
      <c r="AG7"/>
      <c r="AH7"/>
      <c r="AI7"/>
      <c r="AJ7"/>
      <c r="AK7"/>
      <c r="AL7"/>
      <c r="AM7"/>
      <c r="AN7"/>
      <c r="AO7"/>
      <c r="AP7"/>
      <c r="AQ7"/>
      <c r="AR7"/>
      <c r="AS7"/>
      <c r="AT7"/>
      <c r="AU7"/>
      <c r="AV7"/>
      <c r="AW7"/>
      <c r="AX7"/>
      <c r="AY7"/>
      <c r="AZ7"/>
      <c r="BA7"/>
      <c r="BB7"/>
      <c r="BC7"/>
      <c r="BD7"/>
      <c r="BE7" s="769"/>
      <c r="BF7" s="521"/>
      <c r="BG7" s="1015"/>
      <c r="BH7" s="1015"/>
      <c r="BI7" s="1015"/>
      <c r="BJ7" s="1015"/>
      <c r="BK7" s="1015"/>
      <c r="BL7" s="1015"/>
      <c r="BM7" s="1015"/>
      <c r="BN7" s="1015"/>
      <c r="BO7" s="1015"/>
      <c r="BP7" s="1015"/>
      <c r="BQ7" s="1015"/>
    </row>
    <row r="8" spans="1:69" s="1009" customFormat="1" ht="18.75">
      <c r="A8" s="1015"/>
      <c r="B8" s="1015"/>
      <c r="C8" s="1015"/>
      <c r="D8" s="1015"/>
      <c r="E8" s="1015"/>
      <c r="F8" s="1015"/>
      <c r="G8" s="1015"/>
      <c r="H8" s="1015"/>
      <c r="L8" s="501"/>
      <c r="M8" s="619" t="s">
        <v>598</v>
      </c>
      <c r="N8" s="668"/>
      <c r="O8" s="1211" t="str">
        <f>IF(datePr_ch="",IF(datePr="","",datePr),datePr_ch)</f>
        <v>15.12.2021</v>
      </c>
      <c r="P8" s="1211"/>
      <c r="Q8" s="1211"/>
      <c r="R8" s="1211"/>
      <c r="S8" s="1211"/>
      <c r="T8" s="1211"/>
      <c r="U8" s="769"/>
      <c r="V8"/>
      <c r="W8"/>
      <c r="X8"/>
      <c r="Y8"/>
      <c r="Z8"/>
      <c r="AA8"/>
      <c r="AB8"/>
      <c r="AC8"/>
      <c r="AD8"/>
      <c r="AE8"/>
      <c r="AF8"/>
      <c r="AG8"/>
      <c r="AH8"/>
      <c r="AI8"/>
      <c r="AJ8"/>
      <c r="AK8"/>
      <c r="AL8"/>
      <c r="AM8"/>
      <c r="AN8"/>
      <c r="AO8"/>
      <c r="AP8"/>
      <c r="AQ8"/>
      <c r="AR8"/>
      <c r="AS8"/>
      <c r="AT8"/>
      <c r="AU8"/>
      <c r="AV8"/>
      <c r="AW8"/>
      <c r="AX8"/>
      <c r="AY8"/>
      <c r="AZ8"/>
      <c r="BA8"/>
      <c r="BB8"/>
      <c r="BC8"/>
      <c r="BD8"/>
      <c r="BE8" s="769"/>
      <c r="BF8" s="521"/>
      <c r="BG8" s="1015"/>
      <c r="BH8" s="1015"/>
      <c r="BI8" s="1015"/>
      <c r="BJ8" s="1015"/>
      <c r="BK8" s="1015"/>
      <c r="BL8" s="1015"/>
      <c r="BM8" s="1015"/>
      <c r="BN8" s="1015"/>
      <c r="BO8" s="1015"/>
      <c r="BP8" s="1015"/>
      <c r="BQ8" s="1015"/>
    </row>
    <row r="9" spans="1:69" s="1009" customFormat="1" ht="18.75">
      <c r="A9" s="1015"/>
      <c r="B9" s="1015"/>
      <c r="C9" s="1015"/>
      <c r="D9" s="1015"/>
      <c r="E9" s="1015"/>
      <c r="F9" s="1015"/>
      <c r="G9" s="1015"/>
      <c r="H9" s="1015"/>
      <c r="L9" s="763"/>
      <c r="M9" s="619" t="s">
        <v>597</v>
      </c>
      <c r="N9" s="668"/>
      <c r="O9" s="1211" t="str">
        <f>IF(numberPr_ch="",IF(numberPr="","",numberPr),numberPr_ch)</f>
        <v>208-р</v>
      </c>
      <c r="P9" s="1211"/>
      <c r="Q9" s="1211"/>
      <c r="R9" s="1211"/>
      <c r="S9" s="1211"/>
      <c r="T9" s="1211"/>
      <c r="U9" s="769"/>
      <c r="V9"/>
      <c r="W9"/>
      <c r="X9"/>
      <c r="Y9"/>
      <c r="Z9"/>
      <c r="AA9"/>
      <c r="AB9"/>
      <c r="AC9"/>
      <c r="AD9"/>
      <c r="AE9"/>
      <c r="AF9"/>
      <c r="AG9"/>
      <c r="AH9"/>
      <c r="AI9"/>
      <c r="AJ9"/>
      <c r="AK9"/>
      <c r="AL9"/>
      <c r="AM9"/>
      <c r="AN9"/>
      <c r="AO9"/>
      <c r="AP9"/>
      <c r="AQ9"/>
      <c r="AR9"/>
      <c r="AS9"/>
      <c r="AT9"/>
      <c r="AU9"/>
      <c r="AV9"/>
      <c r="AW9"/>
      <c r="AX9"/>
      <c r="AY9"/>
      <c r="AZ9"/>
      <c r="BA9"/>
      <c r="BB9"/>
      <c r="BC9"/>
      <c r="BD9"/>
      <c r="BE9" s="769"/>
      <c r="BF9" s="521"/>
      <c r="BG9" s="1015"/>
      <c r="BH9" s="1015"/>
      <c r="BI9" s="1015"/>
      <c r="BJ9" s="1015"/>
      <c r="BK9" s="1015"/>
      <c r="BL9" s="1015"/>
      <c r="BM9" s="1015"/>
      <c r="BN9" s="1015"/>
      <c r="BO9" s="1015"/>
      <c r="BP9" s="1015"/>
      <c r="BQ9" s="1015"/>
    </row>
    <row r="10" spans="1:69" s="1009" customFormat="1" ht="18.75">
      <c r="A10" s="1015"/>
      <c r="B10" s="1015"/>
      <c r="C10" s="1015"/>
      <c r="D10" s="1015"/>
      <c r="E10" s="1015"/>
      <c r="F10" s="1015"/>
      <c r="G10" s="1015"/>
      <c r="H10" s="1015"/>
      <c r="L10" s="763"/>
      <c r="M10" s="619" t="s">
        <v>502</v>
      </c>
      <c r="N10" s="668"/>
      <c r="O10" s="1211" t="str">
        <f>IF(IstPub_ch="",IF(IstPub="","",IstPub),IstPub_ch)</f>
        <v>официальный сайт Комитета по тарифам Санкт-Петербурга: http://tarifspb.ru/</v>
      </c>
      <c r="P10" s="1211"/>
      <c r="Q10" s="1211"/>
      <c r="R10" s="1211"/>
      <c r="S10" s="1211"/>
      <c r="T10" s="1211"/>
      <c r="U10" s="769"/>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s="769"/>
      <c r="BF10" s="521"/>
      <c r="BG10" s="1015"/>
      <c r="BH10" s="1015"/>
      <c r="BI10" s="1015"/>
      <c r="BJ10" s="1015"/>
      <c r="BK10" s="1015"/>
      <c r="BL10" s="1015"/>
      <c r="BM10" s="1015"/>
      <c r="BN10" s="1015"/>
      <c r="BO10" s="1015"/>
      <c r="BP10" s="1015"/>
      <c r="BQ10" s="1015"/>
    </row>
    <row r="11" spans="1:69" s="1009" customFormat="1" ht="11.25" hidden="1">
      <c r="A11" s="1015"/>
      <c r="B11" s="1015"/>
      <c r="C11" s="1015"/>
      <c r="D11" s="1015"/>
      <c r="E11" s="1015"/>
      <c r="F11" s="1015"/>
      <c r="G11" s="1015"/>
      <c r="H11" s="1015"/>
      <c r="L11" s="1235"/>
      <c r="M11" s="1235"/>
      <c r="N11" s="1026"/>
      <c r="O11" s="769"/>
      <c r="P11" s="769"/>
      <c r="Q11" s="769"/>
      <c r="R11" s="769"/>
      <c r="S11" s="769"/>
      <c r="T11" s="769"/>
      <c r="U11" s="1013" t="s">
        <v>373</v>
      </c>
      <c r="V11" s="769"/>
      <c r="W11" s="769"/>
      <c r="X11" s="769"/>
      <c r="Y11" s="769"/>
      <c r="Z11" s="769"/>
      <c r="AA11" s="769"/>
      <c r="AB11" s="1013" t="s">
        <v>373</v>
      </c>
      <c r="AC11" s="769"/>
      <c r="AD11" s="769"/>
      <c r="AE11" s="769"/>
      <c r="AF11" s="769"/>
      <c r="AG11" s="769"/>
      <c r="AH11" s="769"/>
      <c r="AI11" s="1013" t="s">
        <v>373</v>
      </c>
      <c r="AJ11" s="769"/>
      <c r="AK11" s="769"/>
      <c r="AL11" s="769"/>
      <c r="AM11" s="769"/>
      <c r="AN11" s="769"/>
      <c r="AO11" s="769"/>
      <c r="AP11" s="1013" t="s">
        <v>373</v>
      </c>
      <c r="AQ11" s="769"/>
      <c r="AR11" s="769"/>
      <c r="AS11" s="769"/>
      <c r="AT11" s="769"/>
      <c r="AU11" s="769"/>
      <c r="AV11" s="769"/>
      <c r="AW11" s="1013" t="s">
        <v>373</v>
      </c>
      <c r="AX11" s="769"/>
      <c r="AY11" s="769"/>
      <c r="AZ11" s="769"/>
      <c r="BA11" s="769"/>
      <c r="BB11" s="769"/>
      <c r="BC11" s="769"/>
      <c r="BD11" s="1013" t="s">
        <v>373</v>
      </c>
      <c r="BG11" s="1015"/>
      <c r="BH11" s="1015"/>
      <c r="BI11" s="1015"/>
      <c r="BJ11" s="1015"/>
      <c r="BK11" s="1015"/>
      <c r="BL11" s="1015"/>
      <c r="BM11" s="1015"/>
      <c r="BN11" s="1015"/>
      <c r="BO11" s="1015"/>
      <c r="BP11" s="1015"/>
      <c r="BQ11" s="1015"/>
    </row>
    <row r="12" spans="1:69">
      <c r="J12" s="997"/>
      <c r="K12" s="997"/>
      <c r="L12" s="993"/>
      <c r="M12" s="993"/>
      <c r="N12" s="504"/>
      <c r="O12" s="1212"/>
      <c r="P12" s="1212"/>
      <c r="Q12" s="1212"/>
      <c r="R12" s="1212"/>
      <c r="S12" s="1212"/>
      <c r="T12" s="1212"/>
      <c r="U12" s="1212"/>
      <c r="V12" s="1212" t="s">
        <v>1636</v>
      </c>
      <c r="W12" s="1212"/>
      <c r="X12" s="1212"/>
      <c r="Y12" s="1212"/>
      <c r="Z12" s="1212"/>
      <c r="AA12" s="1212"/>
      <c r="AB12" s="1212"/>
      <c r="AC12" s="1212" t="s">
        <v>1636</v>
      </c>
      <c r="AD12" s="1212"/>
      <c r="AE12" s="1212"/>
      <c r="AF12" s="1212"/>
      <c r="AG12" s="1212"/>
      <c r="AH12" s="1212"/>
      <c r="AI12" s="1212"/>
      <c r="AJ12" s="1212" t="s">
        <v>1636</v>
      </c>
      <c r="AK12" s="1212"/>
      <c r="AL12" s="1212"/>
      <c r="AM12" s="1212"/>
      <c r="AN12" s="1212"/>
      <c r="AO12" s="1212"/>
      <c r="AP12" s="1212"/>
      <c r="AQ12" s="1212" t="s">
        <v>1636</v>
      </c>
      <c r="AR12" s="1212"/>
      <c r="AS12" s="1212"/>
      <c r="AT12" s="1212"/>
      <c r="AU12" s="1212"/>
      <c r="AV12" s="1212"/>
      <c r="AW12" s="1212"/>
      <c r="AX12" s="1212" t="s">
        <v>1636</v>
      </c>
      <c r="AY12" s="1212"/>
      <c r="AZ12" s="1212"/>
      <c r="BA12" s="1212"/>
      <c r="BB12" s="1212"/>
      <c r="BC12" s="1212"/>
      <c r="BD12" s="1212"/>
    </row>
    <row r="13" spans="1:69">
      <c r="J13" s="997"/>
      <c r="K13" s="997"/>
      <c r="L13" s="1163" t="s">
        <v>454</v>
      </c>
      <c r="M13" s="1163"/>
      <c r="N13" s="1163"/>
      <c r="O13" s="1163"/>
      <c r="P13" s="1163"/>
      <c r="Q13" s="1163"/>
      <c r="R13" s="1163"/>
      <c r="S13" s="1163"/>
      <c r="T13" s="1163"/>
      <c r="U13" s="1163"/>
      <c r="V13" s="1163"/>
      <c r="W13" s="1163"/>
      <c r="X13" s="1163"/>
      <c r="Y13" s="1163"/>
      <c r="Z13" s="1163"/>
      <c r="AA13" s="1163"/>
      <c r="AB13" s="1163"/>
      <c r="AC13" s="1163"/>
      <c r="AD13" s="1163"/>
      <c r="AE13" s="1163"/>
      <c r="AF13" s="1163"/>
      <c r="AG13" s="1163"/>
      <c r="AH13" s="1163"/>
      <c r="AI13" s="1163"/>
      <c r="AJ13" s="1163"/>
      <c r="AK13" s="1163"/>
      <c r="AL13" s="1163"/>
      <c r="AM13" s="1163"/>
      <c r="AN13" s="1163"/>
      <c r="AO13" s="1163"/>
      <c r="AP13" s="1163"/>
      <c r="AQ13" s="1163"/>
      <c r="AR13" s="1163"/>
      <c r="AS13" s="1163"/>
      <c r="AT13" s="1163"/>
      <c r="AU13" s="1163"/>
      <c r="AV13" s="1163"/>
      <c r="AW13" s="1163"/>
      <c r="AX13" s="1163"/>
      <c r="AY13" s="1163"/>
      <c r="AZ13" s="1163"/>
      <c r="BA13" s="1163"/>
      <c r="BB13" s="1163"/>
      <c r="BC13" s="1163"/>
      <c r="BD13" s="1163"/>
      <c r="BE13" s="1163"/>
      <c r="BF13" s="1163" t="s">
        <v>455</v>
      </c>
    </row>
    <row r="14" spans="1:69" ht="14.25" customHeight="1">
      <c r="J14" s="997"/>
      <c r="K14" s="997"/>
      <c r="L14" s="1218" t="s">
        <v>92</v>
      </c>
      <c r="M14" s="1218" t="s">
        <v>641</v>
      </c>
      <c r="N14" s="663"/>
      <c r="O14" s="1219" t="s">
        <v>643</v>
      </c>
      <c r="P14" s="1220"/>
      <c r="Q14" s="1220"/>
      <c r="R14" s="1220"/>
      <c r="S14" s="1220"/>
      <c r="T14" s="1221"/>
      <c r="U14" s="1229" t="s">
        <v>341</v>
      </c>
      <c r="V14" s="1219" t="s">
        <v>643</v>
      </c>
      <c r="W14" s="1220"/>
      <c r="X14" s="1220"/>
      <c r="Y14" s="1220"/>
      <c r="Z14" s="1220"/>
      <c r="AA14" s="1221"/>
      <c r="AB14" s="1229" t="s">
        <v>341</v>
      </c>
      <c r="AC14" s="1219" t="s">
        <v>643</v>
      </c>
      <c r="AD14" s="1220"/>
      <c r="AE14" s="1220"/>
      <c r="AF14" s="1220"/>
      <c r="AG14" s="1220"/>
      <c r="AH14" s="1221"/>
      <c r="AI14" s="1229" t="s">
        <v>341</v>
      </c>
      <c r="AJ14" s="1219" t="s">
        <v>643</v>
      </c>
      <c r="AK14" s="1220"/>
      <c r="AL14" s="1220"/>
      <c r="AM14" s="1220"/>
      <c r="AN14" s="1220"/>
      <c r="AO14" s="1221"/>
      <c r="AP14" s="1229" t="s">
        <v>341</v>
      </c>
      <c r="AQ14" s="1219" t="s">
        <v>643</v>
      </c>
      <c r="AR14" s="1220"/>
      <c r="AS14" s="1220"/>
      <c r="AT14" s="1220"/>
      <c r="AU14" s="1220"/>
      <c r="AV14" s="1221"/>
      <c r="AW14" s="1229" t="s">
        <v>341</v>
      </c>
      <c r="AX14" s="1219" t="s">
        <v>643</v>
      </c>
      <c r="AY14" s="1220"/>
      <c r="AZ14" s="1220"/>
      <c r="BA14" s="1220"/>
      <c r="BB14" s="1220"/>
      <c r="BC14" s="1221"/>
      <c r="BD14" s="1229" t="s">
        <v>341</v>
      </c>
      <c r="BE14" s="1215" t="s">
        <v>275</v>
      </c>
      <c r="BF14" s="1163"/>
    </row>
    <row r="15" spans="1:69" ht="14.25" customHeight="1">
      <c r="J15" s="997"/>
      <c r="K15" s="997"/>
      <c r="L15" s="1218"/>
      <c r="M15" s="1218"/>
      <c r="N15" s="664"/>
      <c r="O15" s="1224" t="s">
        <v>607</v>
      </c>
      <c r="P15" s="1222" t="s">
        <v>271</v>
      </c>
      <c r="Q15" s="1223"/>
      <c r="R15" s="1226" t="s">
        <v>656</v>
      </c>
      <c r="S15" s="1227"/>
      <c r="T15" s="1228"/>
      <c r="U15" s="1230"/>
      <c r="V15" s="1224" t="s">
        <v>607</v>
      </c>
      <c r="W15" s="1222" t="s">
        <v>271</v>
      </c>
      <c r="X15" s="1223"/>
      <c r="Y15" s="1226" t="s">
        <v>656</v>
      </c>
      <c r="Z15" s="1227"/>
      <c r="AA15" s="1228"/>
      <c r="AB15" s="1230"/>
      <c r="AC15" s="1224" t="s">
        <v>607</v>
      </c>
      <c r="AD15" s="1222" t="s">
        <v>271</v>
      </c>
      <c r="AE15" s="1223"/>
      <c r="AF15" s="1226" t="s">
        <v>656</v>
      </c>
      <c r="AG15" s="1227"/>
      <c r="AH15" s="1228"/>
      <c r="AI15" s="1230"/>
      <c r="AJ15" s="1224" t="s">
        <v>607</v>
      </c>
      <c r="AK15" s="1222" t="s">
        <v>271</v>
      </c>
      <c r="AL15" s="1223"/>
      <c r="AM15" s="1226" t="s">
        <v>656</v>
      </c>
      <c r="AN15" s="1227"/>
      <c r="AO15" s="1228"/>
      <c r="AP15" s="1230"/>
      <c r="AQ15" s="1224" t="s">
        <v>607</v>
      </c>
      <c r="AR15" s="1222" t="s">
        <v>271</v>
      </c>
      <c r="AS15" s="1223"/>
      <c r="AT15" s="1226" t="s">
        <v>656</v>
      </c>
      <c r="AU15" s="1227"/>
      <c r="AV15" s="1228"/>
      <c r="AW15" s="1230"/>
      <c r="AX15" s="1224" t="s">
        <v>607</v>
      </c>
      <c r="AY15" s="1222" t="s">
        <v>271</v>
      </c>
      <c r="AZ15" s="1223"/>
      <c r="BA15" s="1226" t="s">
        <v>656</v>
      </c>
      <c r="BB15" s="1227"/>
      <c r="BC15" s="1228"/>
      <c r="BD15" s="1230"/>
      <c r="BE15" s="1216"/>
      <c r="BF15" s="1163"/>
    </row>
    <row r="16" spans="1:69" ht="33.75" customHeight="1">
      <c r="J16" s="997"/>
      <c r="K16" s="997"/>
      <c r="L16" s="1218"/>
      <c r="M16" s="1218"/>
      <c r="N16" s="665"/>
      <c r="O16" s="1225"/>
      <c r="P16" s="758" t="s">
        <v>608</v>
      </c>
      <c r="Q16" s="758" t="s">
        <v>6</v>
      </c>
      <c r="R16" s="1030" t="s">
        <v>274</v>
      </c>
      <c r="S16" s="1213" t="s">
        <v>273</v>
      </c>
      <c r="T16" s="1214"/>
      <c r="U16" s="1231"/>
      <c r="V16" s="1225"/>
      <c r="W16" s="758" t="s">
        <v>608</v>
      </c>
      <c r="X16" s="758" t="s">
        <v>6</v>
      </c>
      <c r="Y16" s="1121" t="s">
        <v>274</v>
      </c>
      <c r="Z16" s="1213" t="s">
        <v>273</v>
      </c>
      <c r="AA16" s="1214"/>
      <c r="AB16" s="1231"/>
      <c r="AC16" s="1225"/>
      <c r="AD16" s="758" t="s">
        <v>608</v>
      </c>
      <c r="AE16" s="758" t="s">
        <v>6</v>
      </c>
      <c r="AF16" s="1121" t="s">
        <v>274</v>
      </c>
      <c r="AG16" s="1213" t="s">
        <v>273</v>
      </c>
      <c r="AH16" s="1214"/>
      <c r="AI16" s="1231"/>
      <c r="AJ16" s="1225"/>
      <c r="AK16" s="758" t="s">
        <v>608</v>
      </c>
      <c r="AL16" s="758" t="s">
        <v>6</v>
      </c>
      <c r="AM16" s="1121" t="s">
        <v>274</v>
      </c>
      <c r="AN16" s="1213" t="s">
        <v>273</v>
      </c>
      <c r="AO16" s="1214"/>
      <c r="AP16" s="1231"/>
      <c r="AQ16" s="1225"/>
      <c r="AR16" s="758" t="s">
        <v>608</v>
      </c>
      <c r="AS16" s="758" t="s">
        <v>6</v>
      </c>
      <c r="AT16" s="1121" t="s">
        <v>274</v>
      </c>
      <c r="AU16" s="1213" t="s">
        <v>273</v>
      </c>
      <c r="AV16" s="1214"/>
      <c r="AW16" s="1231"/>
      <c r="AX16" s="1225"/>
      <c r="AY16" s="758" t="s">
        <v>608</v>
      </c>
      <c r="AZ16" s="758" t="s">
        <v>6</v>
      </c>
      <c r="BA16" s="1121" t="s">
        <v>274</v>
      </c>
      <c r="BB16" s="1213" t="s">
        <v>273</v>
      </c>
      <c r="BC16" s="1214"/>
      <c r="BD16" s="1231"/>
      <c r="BE16" s="1217"/>
      <c r="BF16" s="1163"/>
    </row>
    <row r="17" spans="1:71">
      <c r="J17" s="997"/>
      <c r="K17" s="571">
        <v>1</v>
      </c>
      <c r="L17" s="649" t="s">
        <v>93</v>
      </c>
      <c r="M17" s="649" t="s">
        <v>49</v>
      </c>
      <c r="N17" s="651" t="str">
        <f ca="1">OFFSET(N17,0,-1)</f>
        <v>2</v>
      </c>
      <c r="O17" s="1027">
        <f ca="1">OFFSET(O17,0,-1)+1</f>
        <v>3</v>
      </c>
      <c r="P17" s="1027">
        <f ca="1">OFFSET(P17,0,-1)+1</f>
        <v>4</v>
      </c>
      <c r="Q17" s="1027">
        <f ca="1">OFFSET(Q17,0,-1)+1</f>
        <v>5</v>
      </c>
      <c r="R17" s="1027">
        <f ca="1">OFFSET(R17,0,-1)+1</f>
        <v>6</v>
      </c>
      <c r="S17" s="1236">
        <f ca="1">OFFSET(S17,0,-1)+1</f>
        <v>7</v>
      </c>
      <c r="T17" s="1236"/>
      <c r="U17" s="1027">
        <f ca="1">OFFSET(U17,0,-2)+1</f>
        <v>8</v>
      </c>
      <c r="V17" s="1118">
        <f ca="1">OFFSET(V17,0,-1)+1</f>
        <v>9</v>
      </c>
      <c r="W17" s="1118">
        <f ca="1">OFFSET(W17,0,-1)+1</f>
        <v>10</v>
      </c>
      <c r="X17" s="1118">
        <f ca="1">OFFSET(X17,0,-1)+1</f>
        <v>11</v>
      </c>
      <c r="Y17" s="1118">
        <f ca="1">OFFSET(Y17,0,-1)+1</f>
        <v>12</v>
      </c>
      <c r="Z17" s="1236">
        <f ca="1">OFFSET(Z17,0,-1)+1</f>
        <v>13</v>
      </c>
      <c r="AA17" s="1236"/>
      <c r="AB17" s="1118">
        <f ca="1">OFFSET(AB17,0,-2)+1</f>
        <v>14</v>
      </c>
      <c r="AC17" s="1118">
        <f ca="1">OFFSET(AC17,0,-1)+1</f>
        <v>15</v>
      </c>
      <c r="AD17" s="1118">
        <f ca="1">OFFSET(AD17,0,-1)+1</f>
        <v>16</v>
      </c>
      <c r="AE17" s="1118">
        <f ca="1">OFFSET(AE17,0,-1)+1</f>
        <v>17</v>
      </c>
      <c r="AF17" s="1118">
        <f ca="1">OFFSET(AF17,0,-1)+1</f>
        <v>18</v>
      </c>
      <c r="AG17" s="1236">
        <f ca="1">OFFSET(AG17,0,-1)+1</f>
        <v>19</v>
      </c>
      <c r="AH17" s="1236"/>
      <c r="AI17" s="1118">
        <f ca="1">OFFSET(AI17,0,-2)+1</f>
        <v>20</v>
      </c>
      <c r="AJ17" s="1118">
        <f ca="1">OFFSET(AJ17,0,-1)+1</f>
        <v>21</v>
      </c>
      <c r="AK17" s="1118">
        <f ca="1">OFFSET(AK17,0,-1)+1</f>
        <v>22</v>
      </c>
      <c r="AL17" s="1118">
        <f ca="1">OFFSET(AL17,0,-1)+1</f>
        <v>23</v>
      </c>
      <c r="AM17" s="1118">
        <f ca="1">OFFSET(AM17,0,-1)+1</f>
        <v>24</v>
      </c>
      <c r="AN17" s="1236">
        <f ca="1">OFFSET(AN17,0,-1)+1</f>
        <v>25</v>
      </c>
      <c r="AO17" s="1236"/>
      <c r="AP17" s="1118">
        <f ca="1">OFFSET(AP17,0,-2)+1</f>
        <v>26</v>
      </c>
      <c r="AQ17" s="1118">
        <f ca="1">OFFSET(AQ17,0,-1)+1</f>
        <v>27</v>
      </c>
      <c r="AR17" s="1118">
        <f ca="1">OFFSET(AR17,0,-1)+1</f>
        <v>28</v>
      </c>
      <c r="AS17" s="1118">
        <f ca="1">OFFSET(AS17,0,-1)+1</f>
        <v>29</v>
      </c>
      <c r="AT17" s="1118">
        <f ca="1">OFFSET(AT17,0,-1)+1</f>
        <v>30</v>
      </c>
      <c r="AU17" s="1236">
        <f ca="1">OFFSET(AU17,0,-1)+1</f>
        <v>31</v>
      </c>
      <c r="AV17" s="1236"/>
      <c r="AW17" s="1118">
        <f ca="1">OFFSET(AW17,0,-2)+1</f>
        <v>32</v>
      </c>
      <c r="AX17" s="1118">
        <f ca="1">OFFSET(AX17,0,-1)+1</f>
        <v>33</v>
      </c>
      <c r="AY17" s="1118">
        <f ca="1">OFFSET(AY17,0,-1)+1</f>
        <v>34</v>
      </c>
      <c r="AZ17" s="1118">
        <f ca="1">OFFSET(AZ17,0,-1)+1</f>
        <v>35</v>
      </c>
      <c r="BA17" s="1118">
        <f ca="1">OFFSET(BA17,0,-1)+1</f>
        <v>36</v>
      </c>
      <c r="BB17" s="1236">
        <f ca="1">OFFSET(BB17,0,-1)+1</f>
        <v>37</v>
      </c>
      <c r="BC17" s="1236"/>
      <c r="BD17" s="1118">
        <f ca="1">OFFSET(BD17,0,-2)+1</f>
        <v>38</v>
      </c>
      <c r="BE17" s="651">
        <f ca="1">OFFSET(BE17,0,-1)</f>
        <v>38</v>
      </c>
      <c r="BF17" s="1027">
        <f ca="1">OFFSET(BF17,0,-1)+1</f>
        <v>39</v>
      </c>
    </row>
    <row r="18" spans="1:71" ht="22.5">
      <c r="A18" s="1237">
        <v>1</v>
      </c>
      <c r="B18" s="1017"/>
      <c r="C18" s="1017"/>
      <c r="D18" s="1017"/>
      <c r="E18" s="983"/>
      <c r="F18" s="1028"/>
      <c r="G18" s="1028"/>
      <c r="H18" s="1028"/>
      <c r="I18" s="985"/>
      <c r="J18" s="981"/>
      <c r="K18" s="965"/>
      <c r="L18" s="1032">
        <f>mergeValue(A18)</f>
        <v>1</v>
      </c>
      <c r="M18" s="643" t="s">
        <v>20</v>
      </c>
      <c r="N18" s="648"/>
      <c r="O18" s="1238" t="str">
        <f>IF('Перечень тарифов'!J21="","","" &amp; 'Перечень тарифов'!J21 &amp; "")</f>
        <v>Тарифы на тепловую энергию (мощность), поставляемую ООО "ЕвроСибЭнерго-Кубань" потребителям, расположенным на территории Санкт-Петербурга</v>
      </c>
      <c r="P18" s="1238"/>
      <c r="Q18" s="1238"/>
      <c r="R18" s="1238"/>
      <c r="S18" s="1238"/>
      <c r="T18" s="1238"/>
      <c r="U18" s="1238"/>
      <c r="V18" s="1238"/>
      <c r="W18" s="1238"/>
      <c r="X18" s="1238"/>
      <c r="Y18" s="1238"/>
      <c r="Z18" s="1238"/>
      <c r="AA18" s="1238"/>
      <c r="AB18" s="1238"/>
      <c r="AC18" s="1238"/>
      <c r="AD18" s="1238"/>
      <c r="AE18" s="1238"/>
      <c r="AF18" s="1238"/>
      <c r="AG18" s="1238"/>
      <c r="AH18" s="1238"/>
      <c r="AI18" s="1238"/>
      <c r="AJ18" s="1238"/>
      <c r="AK18" s="1238"/>
      <c r="AL18" s="1238"/>
      <c r="AM18" s="1238"/>
      <c r="AN18" s="1238"/>
      <c r="AO18" s="1238"/>
      <c r="AP18" s="1238"/>
      <c r="AQ18" s="1238"/>
      <c r="AR18" s="1238"/>
      <c r="AS18" s="1238"/>
      <c r="AT18" s="1238"/>
      <c r="AU18" s="1238"/>
      <c r="AV18" s="1238"/>
      <c r="AW18" s="1238"/>
      <c r="AX18" s="1238"/>
      <c r="AY18" s="1238"/>
      <c r="AZ18" s="1238"/>
      <c r="BA18" s="1238"/>
      <c r="BB18" s="1238"/>
      <c r="BC18" s="1238"/>
      <c r="BD18" s="1238"/>
      <c r="BE18" s="1238"/>
      <c r="BF18" s="632" t="s">
        <v>477</v>
      </c>
      <c r="BH18" s="831"/>
      <c r="BI18" s="831" t="str">
        <f t="shared" ref="BI18:BI36" si="0">IF(M18="","",M18 )</f>
        <v>Наименование тарифа</v>
      </c>
      <c r="BJ18" s="831"/>
      <c r="BK18" s="831"/>
      <c r="BL18" s="831"/>
      <c r="BR18" s="1010"/>
      <c r="BS18" s="1010"/>
    </row>
    <row r="19" spans="1:71" hidden="1">
      <c r="A19" s="1237"/>
      <c r="B19" s="1237">
        <v>1</v>
      </c>
      <c r="C19" s="1017"/>
      <c r="D19" s="1017"/>
      <c r="E19" s="1028"/>
      <c r="F19" s="1028"/>
      <c r="G19" s="1028"/>
      <c r="H19" s="1028"/>
      <c r="I19" s="1023"/>
      <c r="J19" s="956"/>
      <c r="K19" s="959"/>
      <c r="L19" s="1032" t="str">
        <f>mergeValue(A19) &amp;"."&amp; mergeValue(B19)</f>
        <v>1.1</v>
      </c>
      <c r="M19" s="694"/>
      <c r="N19" s="648"/>
      <c r="O19" s="1238"/>
      <c r="P19" s="1238"/>
      <c r="Q19" s="1238"/>
      <c r="R19" s="1238"/>
      <c r="S19" s="1238"/>
      <c r="T19" s="1238"/>
      <c r="U19" s="1238"/>
      <c r="V19" s="1238"/>
      <c r="W19" s="1238"/>
      <c r="X19" s="1238"/>
      <c r="Y19" s="1238"/>
      <c r="Z19" s="1238"/>
      <c r="AA19" s="1238"/>
      <c r="AB19" s="1238"/>
      <c r="AC19" s="1238"/>
      <c r="AD19" s="1238"/>
      <c r="AE19" s="1238"/>
      <c r="AF19" s="1238"/>
      <c r="AG19" s="1238"/>
      <c r="AH19" s="1238"/>
      <c r="AI19" s="1238"/>
      <c r="AJ19" s="1238"/>
      <c r="AK19" s="1238"/>
      <c r="AL19" s="1238"/>
      <c r="AM19" s="1238"/>
      <c r="AN19" s="1238"/>
      <c r="AO19" s="1238"/>
      <c r="AP19" s="1238"/>
      <c r="AQ19" s="1238"/>
      <c r="AR19" s="1238"/>
      <c r="AS19" s="1238"/>
      <c r="AT19" s="1238"/>
      <c r="AU19" s="1238"/>
      <c r="AV19" s="1238"/>
      <c r="AW19" s="1238"/>
      <c r="AX19" s="1238"/>
      <c r="AY19" s="1238"/>
      <c r="AZ19" s="1238"/>
      <c r="BA19" s="1238"/>
      <c r="BB19" s="1238"/>
      <c r="BC19" s="1238"/>
      <c r="BD19" s="1238"/>
      <c r="BE19" s="1238"/>
      <c r="BF19" s="632"/>
      <c r="BH19" s="831"/>
      <c r="BI19" s="831" t="str">
        <f t="shared" si="0"/>
        <v/>
      </c>
      <c r="BJ19" s="831"/>
      <c r="BK19" s="831"/>
      <c r="BL19" s="831"/>
      <c r="BR19" s="1010"/>
      <c r="BS19" s="1010"/>
    </row>
    <row r="20" spans="1:71" hidden="1">
      <c r="A20" s="1237"/>
      <c r="B20" s="1237"/>
      <c r="C20" s="1237">
        <v>1</v>
      </c>
      <c r="D20" s="1017"/>
      <c r="E20" s="1028"/>
      <c r="F20" s="1028"/>
      <c r="G20" s="1028"/>
      <c r="H20" s="1028"/>
      <c r="I20" s="964"/>
      <c r="J20" s="956"/>
      <c r="K20" s="959"/>
      <c r="L20" s="1032" t="str">
        <f>mergeValue(A20) &amp;"."&amp; mergeValue(B20)&amp;"."&amp; mergeValue(C20)</f>
        <v>1.1.1</v>
      </c>
      <c r="M20" s="695"/>
      <c r="N20" s="648"/>
      <c r="O20" s="1238"/>
      <c r="P20" s="1238"/>
      <c r="Q20" s="1238"/>
      <c r="R20" s="1238"/>
      <c r="S20" s="1238"/>
      <c r="T20" s="1238"/>
      <c r="U20" s="1238"/>
      <c r="V20" s="1238"/>
      <c r="W20" s="1238"/>
      <c r="X20" s="1238"/>
      <c r="Y20" s="1238"/>
      <c r="Z20" s="1238"/>
      <c r="AA20" s="1238"/>
      <c r="AB20" s="1238"/>
      <c r="AC20" s="1238"/>
      <c r="AD20" s="1238"/>
      <c r="AE20" s="1238"/>
      <c r="AF20" s="1238"/>
      <c r="AG20" s="1238"/>
      <c r="AH20" s="1238"/>
      <c r="AI20" s="1238"/>
      <c r="AJ20" s="1238"/>
      <c r="AK20" s="1238"/>
      <c r="AL20" s="1238"/>
      <c r="AM20" s="1238"/>
      <c r="AN20" s="1238"/>
      <c r="AO20" s="1238"/>
      <c r="AP20" s="1238"/>
      <c r="AQ20" s="1238"/>
      <c r="AR20" s="1238"/>
      <c r="AS20" s="1238"/>
      <c r="AT20" s="1238"/>
      <c r="AU20" s="1238"/>
      <c r="AV20" s="1238"/>
      <c r="AW20" s="1238"/>
      <c r="AX20" s="1238"/>
      <c r="AY20" s="1238"/>
      <c r="AZ20" s="1238"/>
      <c r="BA20" s="1238"/>
      <c r="BB20" s="1238"/>
      <c r="BC20" s="1238"/>
      <c r="BD20" s="1238"/>
      <c r="BE20" s="1238"/>
      <c r="BF20" s="632"/>
      <c r="BH20" s="831"/>
      <c r="BI20" s="831" t="str">
        <f t="shared" si="0"/>
        <v/>
      </c>
      <c r="BJ20" s="831"/>
      <c r="BK20" s="831"/>
      <c r="BL20" s="831"/>
      <c r="BR20" s="1010"/>
      <c r="BS20" s="1010"/>
    </row>
    <row r="21" spans="1:71" hidden="1">
      <c r="A21" s="1237"/>
      <c r="B21" s="1237"/>
      <c r="C21" s="1237"/>
      <c r="D21" s="1237">
        <v>1</v>
      </c>
      <c r="E21" s="1028"/>
      <c r="F21" s="1028"/>
      <c r="G21" s="1028"/>
      <c r="H21" s="1028"/>
      <c r="I21" s="964"/>
      <c r="J21" s="956"/>
      <c r="K21" s="959"/>
      <c r="L21" s="1032" t="str">
        <f>mergeValue(A21) &amp;"."&amp; mergeValue(B21)&amp;"."&amp; mergeValue(C21)&amp;"."&amp; mergeValue(D21)</f>
        <v>1.1.1.1</v>
      </c>
      <c r="M21" s="696"/>
      <c r="N21" s="648"/>
      <c r="O21" s="1238"/>
      <c r="P21" s="1238"/>
      <c r="Q21" s="1238"/>
      <c r="R21" s="1238"/>
      <c r="S21" s="1238"/>
      <c r="T21" s="1238"/>
      <c r="U21" s="1238"/>
      <c r="V21" s="1238"/>
      <c r="W21" s="1238"/>
      <c r="X21" s="1238"/>
      <c r="Y21" s="1238"/>
      <c r="Z21" s="1238"/>
      <c r="AA21" s="1238"/>
      <c r="AB21" s="1238"/>
      <c r="AC21" s="1238"/>
      <c r="AD21" s="1238"/>
      <c r="AE21" s="1238"/>
      <c r="AF21" s="1238"/>
      <c r="AG21" s="1238"/>
      <c r="AH21" s="1238"/>
      <c r="AI21" s="1238"/>
      <c r="AJ21" s="1238"/>
      <c r="AK21" s="1238"/>
      <c r="AL21" s="1238"/>
      <c r="AM21" s="1238"/>
      <c r="AN21" s="1238"/>
      <c r="AO21" s="1238"/>
      <c r="AP21" s="1238"/>
      <c r="AQ21" s="1238"/>
      <c r="AR21" s="1238"/>
      <c r="AS21" s="1238"/>
      <c r="AT21" s="1238"/>
      <c r="AU21" s="1238"/>
      <c r="AV21" s="1238"/>
      <c r="AW21" s="1238"/>
      <c r="AX21" s="1238"/>
      <c r="AY21" s="1238"/>
      <c r="AZ21" s="1238"/>
      <c r="BA21" s="1238"/>
      <c r="BB21" s="1238"/>
      <c r="BC21" s="1238"/>
      <c r="BD21" s="1238"/>
      <c r="BE21" s="1238"/>
      <c r="BF21" s="632"/>
      <c r="BH21" s="831"/>
      <c r="BI21" s="831" t="str">
        <f t="shared" si="0"/>
        <v/>
      </c>
      <c r="BJ21" s="831"/>
      <c r="BK21" s="831"/>
      <c r="BL21" s="831"/>
      <c r="BR21" s="1010"/>
      <c r="BS21" s="1010"/>
    </row>
    <row r="22" spans="1:71" ht="101.25">
      <c r="A22" s="1237"/>
      <c r="B22" s="1237"/>
      <c r="C22" s="1237"/>
      <c r="D22" s="1237"/>
      <c r="E22" s="1237">
        <v>1</v>
      </c>
      <c r="F22" s="1028"/>
      <c r="G22" s="1028"/>
      <c r="H22" s="1017">
        <v>1</v>
      </c>
      <c r="I22" s="1237">
        <v>1</v>
      </c>
      <c r="J22" s="1028"/>
      <c r="K22" s="967"/>
      <c r="L22" s="1032" t="str">
        <f>mergeValue(A22) &amp;"."&amp; mergeValue(B22)&amp;"."&amp; mergeValue(C22)&amp;"."&amp; mergeValue(D22)&amp;"."&amp; mergeValue(E22)</f>
        <v>1.1.1.1.1</v>
      </c>
      <c r="M22" s="556" t="s">
        <v>9</v>
      </c>
      <c r="N22" s="648"/>
      <c r="O22" s="1240" t="s">
        <v>23</v>
      </c>
      <c r="P22" s="1241"/>
      <c r="Q22" s="1241"/>
      <c r="R22" s="1241"/>
      <c r="S22" s="1241"/>
      <c r="T22" s="1241"/>
      <c r="U22" s="1241"/>
      <c r="V22" s="1241"/>
      <c r="W22" s="1241"/>
      <c r="X22" s="1241"/>
      <c r="Y22" s="1241"/>
      <c r="Z22" s="1241"/>
      <c r="AA22" s="1241"/>
      <c r="AB22" s="1241"/>
      <c r="AC22" s="1241"/>
      <c r="AD22" s="1241"/>
      <c r="AE22" s="1241"/>
      <c r="AF22" s="1241"/>
      <c r="AG22" s="1241"/>
      <c r="AH22" s="1241"/>
      <c r="AI22" s="1241"/>
      <c r="AJ22" s="1241"/>
      <c r="AK22" s="1241"/>
      <c r="AL22" s="1241"/>
      <c r="AM22" s="1241"/>
      <c r="AN22" s="1241"/>
      <c r="AO22" s="1241"/>
      <c r="AP22" s="1241"/>
      <c r="AQ22" s="1241"/>
      <c r="AR22" s="1241"/>
      <c r="AS22" s="1241"/>
      <c r="AT22" s="1241"/>
      <c r="AU22" s="1241"/>
      <c r="AV22" s="1241"/>
      <c r="AW22" s="1241"/>
      <c r="AX22" s="1241"/>
      <c r="AY22" s="1241"/>
      <c r="AZ22" s="1241"/>
      <c r="BA22" s="1241"/>
      <c r="BB22" s="1241"/>
      <c r="BC22" s="1241"/>
      <c r="BD22" s="1241"/>
      <c r="BE22" s="1242"/>
      <c r="BF22" s="632" t="s">
        <v>640</v>
      </c>
      <c r="BH22" s="831"/>
      <c r="BI22" s="831" t="str">
        <f t="shared" si="0"/>
        <v>Схема подключения теплопотребляющей установки к коллектору источника тепловой энергии</v>
      </c>
      <c r="BJ22" s="831"/>
      <c r="BK22" s="831"/>
      <c r="BL22" s="831"/>
      <c r="BR22" s="1010"/>
      <c r="BS22" s="1010"/>
    </row>
    <row r="23" spans="1:71" ht="90">
      <c r="A23" s="1237"/>
      <c r="B23" s="1237"/>
      <c r="C23" s="1237"/>
      <c r="D23" s="1237"/>
      <c r="E23" s="1237"/>
      <c r="F23" s="1237">
        <v>1</v>
      </c>
      <c r="G23" s="1017"/>
      <c r="H23" s="1017"/>
      <c r="I23" s="1237"/>
      <c r="J23" s="1237">
        <v>1</v>
      </c>
      <c r="K23" s="968"/>
      <c r="L23" s="1032" t="str">
        <f>mergeValue(A23) &amp;"."&amp; mergeValue(B23)&amp;"."&amp; mergeValue(C23)&amp;"."&amp; mergeValue(D23)&amp;"."&amp; mergeValue(E23)&amp;"."&amp; mergeValue(F23)</f>
        <v>1.1.1.1.1.1</v>
      </c>
      <c r="M23" s="557" t="s">
        <v>10</v>
      </c>
      <c r="N23" s="648"/>
      <c r="O23" s="1240" t="s">
        <v>3</v>
      </c>
      <c r="P23" s="1241"/>
      <c r="Q23" s="1241"/>
      <c r="R23" s="1241"/>
      <c r="S23" s="1241"/>
      <c r="T23" s="1241"/>
      <c r="U23" s="1241"/>
      <c r="V23" s="1241"/>
      <c r="W23" s="1241"/>
      <c r="X23" s="1241"/>
      <c r="Y23" s="1241"/>
      <c r="Z23" s="1241"/>
      <c r="AA23" s="1241"/>
      <c r="AB23" s="1241"/>
      <c r="AC23" s="1241"/>
      <c r="AD23" s="1241"/>
      <c r="AE23" s="1241"/>
      <c r="AF23" s="1241"/>
      <c r="AG23" s="1241"/>
      <c r="AH23" s="1241"/>
      <c r="AI23" s="1241"/>
      <c r="AJ23" s="1241"/>
      <c r="AK23" s="1241"/>
      <c r="AL23" s="1241"/>
      <c r="AM23" s="1241"/>
      <c r="AN23" s="1241"/>
      <c r="AO23" s="1241"/>
      <c r="AP23" s="1241"/>
      <c r="AQ23" s="1241"/>
      <c r="AR23" s="1241"/>
      <c r="AS23" s="1241"/>
      <c r="AT23" s="1241"/>
      <c r="AU23" s="1241"/>
      <c r="AV23" s="1241"/>
      <c r="AW23" s="1241"/>
      <c r="AX23" s="1241"/>
      <c r="AY23" s="1241"/>
      <c r="AZ23" s="1241"/>
      <c r="BA23" s="1241"/>
      <c r="BB23" s="1241"/>
      <c r="BC23" s="1241"/>
      <c r="BD23" s="1241"/>
      <c r="BE23" s="1242"/>
      <c r="BF23" s="632" t="s">
        <v>638</v>
      </c>
      <c r="BH23" s="831"/>
      <c r="BI23" s="831" t="str">
        <f t="shared" si="0"/>
        <v>Группа потребителей</v>
      </c>
      <c r="BJ23" s="831"/>
      <c r="BK23" s="831"/>
      <c r="BL23" s="831"/>
      <c r="BR23" s="1010"/>
      <c r="BS23" s="1010"/>
    </row>
    <row r="24" spans="1:71" ht="17.100000000000001" customHeight="1">
      <c r="A24" s="1237"/>
      <c r="B24" s="1237"/>
      <c r="C24" s="1237"/>
      <c r="D24" s="1237"/>
      <c r="E24" s="1237"/>
      <c r="F24" s="1237"/>
      <c r="G24" s="1017">
        <v>1</v>
      </c>
      <c r="H24" s="1017"/>
      <c r="I24" s="1237"/>
      <c r="J24" s="1237"/>
      <c r="K24" s="968">
        <v>1</v>
      </c>
      <c r="L24" s="1032" t="str">
        <f>mergeValue(A24) &amp;"."&amp; mergeValue(B24)&amp;"."&amp; mergeValue(C24)&amp;"."&amp; mergeValue(D24)&amp;"."&amp; mergeValue(E24)&amp;"."&amp; mergeValue(F24)&amp;"."&amp; mergeValue(G24)</f>
        <v>1.1.1.1.1.1.1</v>
      </c>
      <c r="M24" s="1071" t="s">
        <v>644</v>
      </c>
      <c r="N24" s="648"/>
      <c r="O24" s="685">
        <v>2250.02</v>
      </c>
      <c r="P24" s="765"/>
      <c r="Q24" s="1096"/>
      <c r="R24" s="1243" t="s">
        <v>1624</v>
      </c>
      <c r="S24" s="1233" t="s">
        <v>84</v>
      </c>
      <c r="T24" s="1243" t="s">
        <v>1640</v>
      </c>
      <c r="U24" s="1233" t="s">
        <v>84</v>
      </c>
      <c r="V24" s="685">
        <v>2313.2600000000002</v>
      </c>
      <c r="W24" s="765"/>
      <c r="X24" s="1096"/>
      <c r="Y24" s="1243" t="s">
        <v>1641</v>
      </c>
      <c r="Z24" s="1233" t="s">
        <v>84</v>
      </c>
      <c r="AA24" s="1243" t="s">
        <v>1642</v>
      </c>
      <c r="AB24" s="1233" t="s">
        <v>84</v>
      </c>
      <c r="AC24" s="685">
        <v>2313.2600000000002</v>
      </c>
      <c r="AD24" s="765"/>
      <c r="AE24" s="1096"/>
      <c r="AF24" s="1243" t="s">
        <v>1643</v>
      </c>
      <c r="AG24" s="1233" t="s">
        <v>84</v>
      </c>
      <c r="AH24" s="1243" t="s">
        <v>1644</v>
      </c>
      <c r="AI24" s="1233" t="s">
        <v>84</v>
      </c>
      <c r="AJ24" s="685">
        <v>2390.92</v>
      </c>
      <c r="AK24" s="765"/>
      <c r="AL24" s="1096"/>
      <c r="AM24" s="1243" t="s">
        <v>1645</v>
      </c>
      <c r="AN24" s="1233" t="s">
        <v>84</v>
      </c>
      <c r="AO24" s="1243" t="s">
        <v>1646</v>
      </c>
      <c r="AP24" s="1233" t="s">
        <v>84</v>
      </c>
      <c r="AQ24" s="685">
        <v>2410.48</v>
      </c>
      <c r="AR24" s="765"/>
      <c r="AS24" s="1096"/>
      <c r="AT24" s="1243" t="s">
        <v>1647</v>
      </c>
      <c r="AU24" s="1233" t="s">
        <v>84</v>
      </c>
      <c r="AV24" s="1243" t="s">
        <v>1648</v>
      </c>
      <c r="AW24" s="1233" t="s">
        <v>84</v>
      </c>
      <c r="AX24" s="685">
        <v>2410.48</v>
      </c>
      <c r="AY24" s="765"/>
      <c r="AZ24" s="1096"/>
      <c r="BA24" s="1243" t="s">
        <v>1649</v>
      </c>
      <c r="BB24" s="1233" t="s">
        <v>84</v>
      </c>
      <c r="BC24" s="1243" t="s">
        <v>1625</v>
      </c>
      <c r="BD24" s="1233" t="s">
        <v>85</v>
      </c>
      <c r="BE24" s="765"/>
      <c r="BF24" s="1208" t="s">
        <v>657</v>
      </c>
      <c r="BG24" s="1010" t="str">
        <f>strCheckDate(O25:BE25)</f>
        <v/>
      </c>
      <c r="BH24" s="831"/>
      <c r="BI24" s="831" t="str">
        <f t="shared" si="0"/>
        <v>вода</v>
      </c>
      <c r="BJ24" s="831"/>
      <c r="BK24" s="831"/>
      <c r="BL24" s="831"/>
      <c r="BR24" s="1010"/>
      <c r="BS24" s="1010"/>
    </row>
    <row r="25" spans="1:71" ht="11.25" hidden="1" customHeight="1">
      <c r="A25" s="1237"/>
      <c r="B25" s="1237"/>
      <c r="C25" s="1237"/>
      <c r="D25" s="1237"/>
      <c r="E25" s="1237"/>
      <c r="F25" s="1237"/>
      <c r="G25" s="1017"/>
      <c r="H25" s="1017"/>
      <c r="I25" s="1237"/>
      <c r="J25" s="1237"/>
      <c r="K25" s="968"/>
      <c r="L25" s="802"/>
      <c r="M25" s="648"/>
      <c r="N25" s="648"/>
      <c r="O25" s="765"/>
      <c r="P25" s="765"/>
      <c r="Q25" s="771" t="str">
        <f>R24 &amp; "-" &amp; T24</f>
        <v>01.01.2021-30.06.2021</v>
      </c>
      <c r="R25" s="1232"/>
      <c r="S25" s="1233"/>
      <c r="T25" s="1232"/>
      <c r="U25" s="1233"/>
      <c r="V25" s="765"/>
      <c r="W25" s="765"/>
      <c r="X25" s="771" t="str">
        <f>Y24 &amp; "-" &amp; AA24</f>
        <v>01.07.2021-31.12.2021</v>
      </c>
      <c r="Y25" s="1232"/>
      <c r="Z25" s="1233"/>
      <c r="AA25" s="1232"/>
      <c r="AB25" s="1233"/>
      <c r="AC25" s="765"/>
      <c r="AD25" s="765"/>
      <c r="AE25" s="771" t="str">
        <f>AF24 &amp; "-" &amp; AH24</f>
        <v>01.01.2022-30.06.2022</v>
      </c>
      <c r="AF25" s="1232"/>
      <c r="AG25" s="1233"/>
      <c r="AH25" s="1232"/>
      <c r="AI25" s="1233"/>
      <c r="AJ25" s="765"/>
      <c r="AK25" s="765"/>
      <c r="AL25" s="771" t="str">
        <f>AM24 &amp; "-" &amp; AO24</f>
        <v>01.07.2022-31.12.2022</v>
      </c>
      <c r="AM25" s="1232"/>
      <c r="AN25" s="1233"/>
      <c r="AO25" s="1232"/>
      <c r="AP25" s="1233"/>
      <c r="AQ25" s="765"/>
      <c r="AR25" s="765"/>
      <c r="AS25" s="771" t="str">
        <f>AT24 &amp; "-" &amp; AV24</f>
        <v>01.01.2023-30.06.2023</v>
      </c>
      <c r="AT25" s="1232"/>
      <c r="AU25" s="1233"/>
      <c r="AV25" s="1232"/>
      <c r="AW25" s="1233"/>
      <c r="AX25" s="765"/>
      <c r="AY25" s="765"/>
      <c r="AZ25" s="771" t="str">
        <f>BA24 &amp; "-" &amp; BC24</f>
        <v>01.07.2023-31.12.2023</v>
      </c>
      <c r="BA25" s="1232"/>
      <c r="BB25" s="1233"/>
      <c r="BC25" s="1232"/>
      <c r="BD25" s="1233"/>
      <c r="BE25" s="765"/>
      <c r="BF25" s="1209"/>
      <c r="BH25" s="831"/>
      <c r="BI25" s="831" t="str">
        <f t="shared" si="0"/>
        <v/>
      </c>
      <c r="BJ25" s="831"/>
      <c r="BK25" s="831"/>
      <c r="BL25" s="831"/>
      <c r="BR25" s="1010"/>
      <c r="BS25" s="1010"/>
    </row>
    <row r="26" spans="1:71" ht="15" customHeight="1">
      <c r="A26" s="1237"/>
      <c r="B26" s="1237"/>
      <c r="C26" s="1237"/>
      <c r="D26" s="1237"/>
      <c r="E26" s="1237"/>
      <c r="F26" s="1237"/>
      <c r="G26" s="1028"/>
      <c r="H26" s="1017"/>
      <c r="I26" s="1237"/>
      <c r="J26" s="1237"/>
      <c r="K26" s="967"/>
      <c r="L26" s="690"/>
      <c r="M26" s="559" t="s">
        <v>25</v>
      </c>
      <c r="N26" s="1008"/>
      <c r="O26" s="1008"/>
      <c r="P26" s="1008"/>
      <c r="Q26" s="1008"/>
      <c r="R26" s="1008"/>
      <c r="S26" s="1008"/>
      <c r="T26" s="1008"/>
      <c r="U26" s="1008"/>
      <c r="V26" s="1008"/>
      <c r="W26" s="1008"/>
      <c r="X26" s="1008"/>
      <c r="Y26" s="1008"/>
      <c r="Z26" s="1008"/>
      <c r="AA26" s="1008"/>
      <c r="AB26" s="1008"/>
      <c r="AC26" s="1008"/>
      <c r="AD26" s="1008"/>
      <c r="AE26" s="1008"/>
      <c r="AF26" s="1008"/>
      <c r="AG26" s="1008"/>
      <c r="AH26" s="1008"/>
      <c r="AI26" s="1008"/>
      <c r="AJ26" s="1008"/>
      <c r="AK26" s="1008"/>
      <c r="AL26" s="1008"/>
      <c r="AM26" s="1008"/>
      <c r="AN26" s="1008"/>
      <c r="AO26" s="1008"/>
      <c r="AP26" s="1008"/>
      <c r="AQ26" s="1008"/>
      <c r="AR26" s="1008"/>
      <c r="AS26" s="1008"/>
      <c r="AT26" s="1008"/>
      <c r="AU26" s="1008"/>
      <c r="AV26" s="1008"/>
      <c r="AW26" s="1008"/>
      <c r="AX26" s="1008"/>
      <c r="AY26" s="1008"/>
      <c r="AZ26" s="1008"/>
      <c r="BA26" s="1008"/>
      <c r="BB26" s="1008"/>
      <c r="BC26" s="1008"/>
      <c r="BD26" s="1008"/>
      <c r="BE26" s="764"/>
      <c r="BF26" s="1210"/>
      <c r="BH26" s="831"/>
      <c r="BI26" s="831" t="str">
        <f t="shared" si="0"/>
        <v>Добавить вид теплоносителя (параметры теплоносителя)</v>
      </c>
      <c r="BJ26" s="831"/>
      <c r="BK26" s="831"/>
      <c r="BL26" s="831"/>
      <c r="BR26" s="1010"/>
      <c r="BS26" s="1010"/>
    </row>
    <row r="27" spans="1:71" s="1063" customFormat="1" ht="90">
      <c r="A27" s="1237"/>
      <c r="B27" s="1237"/>
      <c r="C27" s="1237"/>
      <c r="D27" s="1237"/>
      <c r="E27" s="1237"/>
      <c r="F27" s="1237">
        <v>2</v>
      </c>
      <c r="G27" s="1081"/>
      <c r="H27" s="1081"/>
      <c r="I27" s="1237"/>
      <c r="J27" s="1244" t="s">
        <v>1636</v>
      </c>
      <c r="K27" s="968"/>
      <c r="L27" s="1122" t="str">
        <f>mergeValue(A27) &amp;"."&amp; mergeValue(B27)&amp;"."&amp; mergeValue(C27)&amp;"."&amp; mergeValue(D27)&amp;"."&amp; mergeValue(E27)&amp;"."&amp; mergeValue(F27)</f>
        <v>1.1.1.1.1.2</v>
      </c>
      <c r="M27" s="557" t="s">
        <v>10</v>
      </c>
      <c r="N27" s="648"/>
      <c r="O27" s="1240" t="s">
        <v>472</v>
      </c>
      <c r="P27" s="1241"/>
      <c r="Q27" s="1241"/>
      <c r="R27" s="1241"/>
      <c r="S27" s="1241"/>
      <c r="T27" s="1241"/>
      <c r="U27" s="1241"/>
      <c r="V27" s="1241"/>
      <c r="W27" s="1241"/>
      <c r="X27" s="1241"/>
      <c r="Y27" s="1241"/>
      <c r="Z27" s="1241"/>
      <c r="AA27" s="1241"/>
      <c r="AB27" s="1241"/>
      <c r="AC27" s="1241"/>
      <c r="AD27" s="1241"/>
      <c r="AE27" s="1241"/>
      <c r="AF27" s="1241"/>
      <c r="AG27" s="1241"/>
      <c r="AH27" s="1241"/>
      <c r="AI27" s="1241"/>
      <c r="AJ27" s="1241"/>
      <c r="AK27" s="1241"/>
      <c r="AL27" s="1241"/>
      <c r="AM27" s="1241"/>
      <c r="AN27" s="1241"/>
      <c r="AO27" s="1241"/>
      <c r="AP27" s="1241"/>
      <c r="AQ27" s="1241"/>
      <c r="AR27" s="1241"/>
      <c r="AS27" s="1241"/>
      <c r="AT27" s="1241"/>
      <c r="AU27" s="1241"/>
      <c r="AV27" s="1241"/>
      <c r="AW27" s="1241"/>
      <c r="AX27" s="1241"/>
      <c r="AY27" s="1241"/>
      <c r="AZ27" s="1241"/>
      <c r="BA27" s="1241"/>
      <c r="BB27" s="1241"/>
      <c r="BC27" s="1241"/>
      <c r="BD27" s="1241"/>
      <c r="BE27" s="1242"/>
      <c r="BF27" s="632" t="s">
        <v>638</v>
      </c>
      <c r="BG27" s="1010"/>
      <c r="BH27" s="831"/>
      <c r="BI27" s="831" t="str">
        <f t="shared" si="0"/>
        <v>Группа потребителей</v>
      </c>
      <c r="BJ27" s="831"/>
      <c r="BK27" s="831"/>
      <c r="BL27" s="831"/>
      <c r="BM27" s="1010"/>
      <c r="BN27" s="1010"/>
      <c r="BO27" s="1010"/>
      <c r="BP27" s="1010"/>
      <c r="BQ27" s="1010"/>
      <c r="BR27" s="1010"/>
      <c r="BS27" s="1010"/>
    </row>
    <row r="28" spans="1:71" s="1063" customFormat="1" ht="17.100000000000001" customHeight="1">
      <c r="A28" s="1237"/>
      <c r="B28" s="1237"/>
      <c r="C28" s="1237"/>
      <c r="D28" s="1237"/>
      <c r="E28" s="1237"/>
      <c r="F28" s="1237"/>
      <c r="G28" s="1081">
        <v>1</v>
      </c>
      <c r="H28" s="1081"/>
      <c r="I28" s="1237"/>
      <c r="J28" s="1237"/>
      <c r="K28" s="968">
        <v>1</v>
      </c>
      <c r="L28" s="1122" t="str">
        <f>mergeValue(A28) &amp;"."&amp; mergeValue(B28)&amp;"."&amp; mergeValue(C28)&amp;"."&amp; mergeValue(D28)&amp;"."&amp; mergeValue(E28)&amp;"."&amp; mergeValue(F28)&amp;"."&amp; mergeValue(G28)</f>
        <v>1.1.1.1.1.2.1</v>
      </c>
      <c r="M28" s="1071" t="s">
        <v>644</v>
      </c>
      <c r="N28" s="648"/>
      <c r="O28" s="685">
        <v>2868.34</v>
      </c>
      <c r="P28" s="765"/>
      <c r="Q28" s="1096"/>
      <c r="R28" s="1243" t="s">
        <v>1624</v>
      </c>
      <c r="S28" s="1233" t="s">
        <v>84</v>
      </c>
      <c r="T28" s="1243" t="s">
        <v>1640</v>
      </c>
      <c r="U28" s="1233" t="s">
        <v>84</v>
      </c>
      <c r="V28" s="685">
        <v>2874.3</v>
      </c>
      <c r="W28" s="765"/>
      <c r="X28" s="1096"/>
      <c r="Y28" s="1243" t="s">
        <v>1641</v>
      </c>
      <c r="Z28" s="1233" t="s">
        <v>84</v>
      </c>
      <c r="AA28" s="1243" t="s">
        <v>1642</v>
      </c>
      <c r="AB28" s="1233" t="s">
        <v>84</v>
      </c>
      <c r="AC28" s="685">
        <v>2874.3</v>
      </c>
      <c r="AD28" s="765"/>
      <c r="AE28" s="1096"/>
      <c r="AF28" s="1243" t="s">
        <v>1643</v>
      </c>
      <c r="AG28" s="1233" t="s">
        <v>84</v>
      </c>
      <c r="AH28" s="1243" t="s">
        <v>1644</v>
      </c>
      <c r="AI28" s="1233" t="s">
        <v>84</v>
      </c>
      <c r="AJ28" s="685">
        <v>2950.82</v>
      </c>
      <c r="AK28" s="765"/>
      <c r="AL28" s="1096"/>
      <c r="AM28" s="1243" t="s">
        <v>1645</v>
      </c>
      <c r="AN28" s="1233" t="s">
        <v>84</v>
      </c>
      <c r="AO28" s="1243" t="s">
        <v>1646</v>
      </c>
      <c r="AP28" s="1233" t="s">
        <v>84</v>
      </c>
      <c r="AQ28" s="685">
        <v>2994.8</v>
      </c>
      <c r="AR28" s="765"/>
      <c r="AS28" s="1096"/>
      <c r="AT28" s="1243" t="s">
        <v>1647</v>
      </c>
      <c r="AU28" s="1233" t="s">
        <v>84</v>
      </c>
      <c r="AV28" s="1243" t="s">
        <v>1648</v>
      </c>
      <c r="AW28" s="1233" t="s">
        <v>84</v>
      </c>
      <c r="AX28" s="685">
        <v>2998.9</v>
      </c>
      <c r="AY28" s="765"/>
      <c r="AZ28" s="1096"/>
      <c r="BA28" s="1243" t="s">
        <v>1649</v>
      </c>
      <c r="BB28" s="1233" t="s">
        <v>84</v>
      </c>
      <c r="BC28" s="1243" t="s">
        <v>1625</v>
      </c>
      <c r="BD28" s="1233" t="s">
        <v>85</v>
      </c>
      <c r="BE28" s="765"/>
      <c r="BF28" s="1208" t="s">
        <v>657</v>
      </c>
      <c r="BG28" s="1010" t="str">
        <f>strCheckDate(O29:BE29)</f>
        <v/>
      </c>
      <c r="BH28" s="831"/>
      <c r="BI28" s="831" t="str">
        <f t="shared" si="0"/>
        <v>вода</v>
      </c>
      <c r="BJ28" s="831"/>
      <c r="BK28" s="831"/>
      <c r="BL28" s="831"/>
      <c r="BM28" s="1010"/>
      <c r="BN28" s="1010"/>
      <c r="BO28" s="1010"/>
      <c r="BP28" s="1010"/>
      <c r="BQ28" s="1010"/>
      <c r="BR28" s="1010"/>
      <c r="BS28" s="1010"/>
    </row>
    <row r="29" spans="1:71" s="1063" customFormat="1" ht="11.25" hidden="1" customHeight="1">
      <c r="A29" s="1237"/>
      <c r="B29" s="1237"/>
      <c r="C29" s="1237"/>
      <c r="D29" s="1237"/>
      <c r="E29" s="1237"/>
      <c r="F29" s="1237"/>
      <c r="G29" s="1081"/>
      <c r="H29" s="1081"/>
      <c r="I29" s="1237"/>
      <c r="J29" s="1237"/>
      <c r="K29" s="968"/>
      <c r="L29" s="802"/>
      <c r="M29" s="648"/>
      <c r="N29" s="648"/>
      <c r="O29" s="765"/>
      <c r="P29" s="765"/>
      <c r="Q29" s="771" t="str">
        <f>R28 &amp; "-" &amp; T28</f>
        <v>01.01.2021-30.06.2021</v>
      </c>
      <c r="R29" s="1232"/>
      <c r="S29" s="1233"/>
      <c r="T29" s="1232"/>
      <c r="U29" s="1233"/>
      <c r="V29" s="765"/>
      <c r="W29" s="765"/>
      <c r="X29" s="771" t="str">
        <f>Y28 &amp; "-" &amp; AA28</f>
        <v>01.07.2021-31.12.2021</v>
      </c>
      <c r="Y29" s="1232"/>
      <c r="Z29" s="1233"/>
      <c r="AA29" s="1232"/>
      <c r="AB29" s="1233"/>
      <c r="AC29" s="765"/>
      <c r="AD29" s="765"/>
      <c r="AE29" s="771" t="str">
        <f>AF28 &amp; "-" &amp; AH28</f>
        <v>01.01.2022-30.06.2022</v>
      </c>
      <c r="AF29" s="1232"/>
      <c r="AG29" s="1233"/>
      <c r="AH29" s="1232"/>
      <c r="AI29" s="1233"/>
      <c r="AJ29" s="765"/>
      <c r="AK29" s="765"/>
      <c r="AL29" s="771" t="str">
        <f>AM28 &amp; "-" &amp; AO28</f>
        <v>01.07.2022-31.12.2022</v>
      </c>
      <c r="AM29" s="1232"/>
      <c r="AN29" s="1233"/>
      <c r="AO29" s="1232"/>
      <c r="AP29" s="1233"/>
      <c r="AQ29" s="765"/>
      <c r="AR29" s="765"/>
      <c r="AS29" s="771" t="str">
        <f>AT28 &amp; "-" &amp; AV28</f>
        <v>01.01.2023-30.06.2023</v>
      </c>
      <c r="AT29" s="1232"/>
      <c r="AU29" s="1233"/>
      <c r="AV29" s="1232"/>
      <c r="AW29" s="1233"/>
      <c r="AX29" s="765"/>
      <c r="AY29" s="765"/>
      <c r="AZ29" s="771" t="str">
        <f>BA28 &amp; "-" &amp; BC28</f>
        <v>01.07.2023-31.12.2023</v>
      </c>
      <c r="BA29" s="1232"/>
      <c r="BB29" s="1233"/>
      <c r="BC29" s="1232"/>
      <c r="BD29" s="1233"/>
      <c r="BE29" s="765"/>
      <c r="BF29" s="1209"/>
      <c r="BG29" s="1010"/>
      <c r="BH29" s="831"/>
      <c r="BI29" s="831" t="str">
        <f t="shared" si="0"/>
        <v/>
      </c>
      <c r="BJ29" s="831"/>
      <c r="BK29" s="831"/>
      <c r="BL29" s="831"/>
      <c r="BM29" s="1010"/>
      <c r="BN29" s="1010"/>
      <c r="BO29" s="1010"/>
      <c r="BP29" s="1010"/>
      <c r="BQ29" s="1010"/>
      <c r="BR29" s="1010"/>
      <c r="BS29" s="1010"/>
    </row>
    <row r="30" spans="1:71" s="1063" customFormat="1" ht="15" customHeight="1">
      <c r="A30" s="1237"/>
      <c r="B30" s="1237"/>
      <c r="C30" s="1237"/>
      <c r="D30" s="1237"/>
      <c r="E30" s="1237"/>
      <c r="F30" s="1237"/>
      <c r="G30" s="1119"/>
      <c r="H30" s="1081"/>
      <c r="I30" s="1237"/>
      <c r="J30" s="1237"/>
      <c r="K30" s="967"/>
      <c r="L30" s="690"/>
      <c r="M30" s="559" t="s">
        <v>25</v>
      </c>
      <c r="N30" s="1008"/>
      <c r="O30" s="1008"/>
      <c r="P30" s="1008"/>
      <c r="Q30" s="1008"/>
      <c r="R30" s="1008"/>
      <c r="S30" s="1008"/>
      <c r="T30" s="1008"/>
      <c r="U30" s="1008"/>
      <c r="V30" s="1008"/>
      <c r="W30" s="1008"/>
      <c r="X30" s="1008"/>
      <c r="Y30" s="1008"/>
      <c r="Z30" s="1008"/>
      <c r="AA30" s="1008"/>
      <c r="AB30" s="1008"/>
      <c r="AC30" s="1008"/>
      <c r="AD30" s="1008"/>
      <c r="AE30" s="1008"/>
      <c r="AF30" s="1008"/>
      <c r="AG30" s="1008"/>
      <c r="AH30" s="1008"/>
      <c r="AI30" s="1008"/>
      <c r="AJ30" s="1008"/>
      <c r="AK30" s="1008"/>
      <c r="AL30" s="1008"/>
      <c r="AM30" s="1008"/>
      <c r="AN30" s="1008"/>
      <c r="AO30" s="1008"/>
      <c r="AP30" s="1008"/>
      <c r="AQ30" s="1008"/>
      <c r="AR30" s="1008"/>
      <c r="AS30" s="1008"/>
      <c r="AT30" s="1008"/>
      <c r="AU30" s="1008"/>
      <c r="AV30" s="1008"/>
      <c r="AW30" s="1008"/>
      <c r="AX30" s="1008"/>
      <c r="AY30" s="1008"/>
      <c r="AZ30" s="1008"/>
      <c r="BA30" s="1008"/>
      <c r="BB30" s="1008"/>
      <c r="BC30" s="1008"/>
      <c r="BD30" s="1008"/>
      <c r="BE30" s="764"/>
      <c r="BF30" s="1210"/>
      <c r="BG30" s="1010"/>
      <c r="BH30" s="831"/>
      <c r="BI30" s="831" t="str">
        <f t="shared" si="0"/>
        <v>Добавить вид теплоносителя (параметры теплоносителя)</v>
      </c>
      <c r="BJ30" s="831"/>
      <c r="BK30" s="831"/>
      <c r="BL30" s="831"/>
      <c r="BM30" s="1010"/>
      <c r="BN30" s="1010"/>
      <c r="BO30" s="1010"/>
      <c r="BP30" s="1010"/>
      <c r="BQ30" s="1010"/>
      <c r="BR30" s="1010"/>
      <c r="BS30" s="1010"/>
    </row>
    <row r="31" spans="1:71" s="1063" customFormat="1" ht="90">
      <c r="A31" s="1237"/>
      <c r="B31" s="1237"/>
      <c r="C31" s="1237"/>
      <c r="D31" s="1237"/>
      <c r="E31" s="1237"/>
      <c r="F31" s="1237">
        <v>3</v>
      </c>
      <c r="G31" s="1081"/>
      <c r="H31" s="1081"/>
      <c r="I31" s="1237"/>
      <c r="J31" s="1244" t="s">
        <v>1636</v>
      </c>
      <c r="K31" s="968"/>
      <c r="L31" s="1122" t="str">
        <f>mergeValue(A31) &amp;"."&amp; mergeValue(B31)&amp;"."&amp; mergeValue(C31)&amp;"."&amp; mergeValue(D31)&amp;"."&amp; mergeValue(E31)&amp;"."&amp; mergeValue(F31)</f>
        <v>1.1.1.1.1.3</v>
      </c>
      <c r="M31" s="557" t="s">
        <v>10</v>
      </c>
      <c r="N31" s="648"/>
      <c r="O31" s="1240" t="s">
        <v>304</v>
      </c>
      <c r="P31" s="1241"/>
      <c r="Q31" s="1241"/>
      <c r="R31" s="1241"/>
      <c r="S31" s="1241"/>
      <c r="T31" s="1241"/>
      <c r="U31" s="1241"/>
      <c r="V31" s="1241"/>
      <c r="W31" s="1241"/>
      <c r="X31" s="1241"/>
      <c r="Y31" s="1241"/>
      <c r="Z31" s="1241"/>
      <c r="AA31" s="1241"/>
      <c r="AB31" s="1241"/>
      <c r="AC31" s="1241"/>
      <c r="AD31" s="1241"/>
      <c r="AE31" s="1241"/>
      <c r="AF31" s="1241"/>
      <c r="AG31" s="1241"/>
      <c r="AH31" s="1241"/>
      <c r="AI31" s="1241"/>
      <c r="AJ31" s="1241"/>
      <c r="AK31" s="1241"/>
      <c r="AL31" s="1241"/>
      <c r="AM31" s="1241"/>
      <c r="AN31" s="1241"/>
      <c r="AO31" s="1241"/>
      <c r="AP31" s="1241"/>
      <c r="AQ31" s="1241"/>
      <c r="AR31" s="1241"/>
      <c r="AS31" s="1241"/>
      <c r="AT31" s="1241"/>
      <c r="AU31" s="1241"/>
      <c r="AV31" s="1241"/>
      <c r="AW31" s="1241"/>
      <c r="AX31" s="1241"/>
      <c r="AY31" s="1241"/>
      <c r="AZ31" s="1241"/>
      <c r="BA31" s="1241"/>
      <c r="BB31" s="1241"/>
      <c r="BC31" s="1241"/>
      <c r="BD31" s="1241"/>
      <c r="BE31" s="1242"/>
      <c r="BF31" s="632" t="s">
        <v>638</v>
      </c>
      <c r="BG31" s="1010"/>
      <c r="BH31" s="831"/>
      <c r="BI31" s="831" t="str">
        <f t="shared" si="0"/>
        <v>Группа потребителей</v>
      </c>
      <c r="BJ31" s="831"/>
      <c r="BK31" s="831"/>
      <c r="BL31" s="831"/>
      <c r="BM31" s="1010"/>
      <c r="BN31" s="1010"/>
      <c r="BO31" s="1010"/>
      <c r="BP31" s="1010"/>
      <c r="BQ31" s="1010"/>
      <c r="BR31" s="1010"/>
      <c r="BS31" s="1010"/>
    </row>
    <row r="32" spans="1:71" s="1063" customFormat="1" ht="17.100000000000001" customHeight="1">
      <c r="A32" s="1237"/>
      <c r="B32" s="1237"/>
      <c r="C32" s="1237"/>
      <c r="D32" s="1237"/>
      <c r="E32" s="1237"/>
      <c r="F32" s="1237"/>
      <c r="G32" s="1081">
        <v>1</v>
      </c>
      <c r="H32" s="1081"/>
      <c r="I32" s="1237"/>
      <c r="J32" s="1237"/>
      <c r="K32" s="968">
        <v>1</v>
      </c>
      <c r="L32" s="1122" t="str">
        <f>mergeValue(A32) &amp;"."&amp; mergeValue(B32)&amp;"."&amp; mergeValue(C32)&amp;"."&amp; mergeValue(D32)&amp;"."&amp; mergeValue(E32)&amp;"."&amp; mergeValue(F32)&amp;"."&amp; mergeValue(G32)</f>
        <v>1.1.1.1.1.3.1</v>
      </c>
      <c r="M32" s="1071" t="s">
        <v>644</v>
      </c>
      <c r="N32" s="648"/>
      <c r="O32" s="685">
        <v>1818.29</v>
      </c>
      <c r="P32" s="765"/>
      <c r="Q32" s="1096"/>
      <c r="R32" s="1243" t="s">
        <v>1624</v>
      </c>
      <c r="S32" s="1233" t="s">
        <v>84</v>
      </c>
      <c r="T32" s="1243" t="s">
        <v>1640</v>
      </c>
      <c r="U32" s="1233" t="s">
        <v>84</v>
      </c>
      <c r="V32" s="685">
        <v>1880.11</v>
      </c>
      <c r="W32" s="765"/>
      <c r="X32" s="1096"/>
      <c r="Y32" s="1243" t="s">
        <v>1641</v>
      </c>
      <c r="Z32" s="1233" t="s">
        <v>84</v>
      </c>
      <c r="AA32" s="1243" t="s">
        <v>1642</v>
      </c>
      <c r="AB32" s="1233" t="s">
        <v>84</v>
      </c>
      <c r="AC32" s="685">
        <v>1880.11</v>
      </c>
      <c r="AD32" s="765"/>
      <c r="AE32" s="1096"/>
      <c r="AF32" s="1243" t="s">
        <v>1643</v>
      </c>
      <c r="AG32" s="1233" t="s">
        <v>84</v>
      </c>
      <c r="AH32" s="1243" t="s">
        <v>1644</v>
      </c>
      <c r="AI32" s="1233" t="s">
        <v>84</v>
      </c>
      <c r="AJ32" s="685">
        <v>1947.79</v>
      </c>
      <c r="AK32" s="765"/>
      <c r="AL32" s="1096"/>
      <c r="AM32" s="1243" t="s">
        <v>1645</v>
      </c>
      <c r="AN32" s="1233" t="s">
        <v>84</v>
      </c>
      <c r="AO32" s="1243" t="s">
        <v>1646</v>
      </c>
      <c r="AP32" s="1233" t="s">
        <v>84</v>
      </c>
      <c r="AQ32" s="685">
        <v>0</v>
      </c>
      <c r="AR32" s="765"/>
      <c r="AS32" s="1096"/>
      <c r="AT32" s="1243" t="s">
        <v>1647</v>
      </c>
      <c r="AU32" s="1233" t="s">
        <v>84</v>
      </c>
      <c r="AV32" s="1243" t="s">
        <v>1648</v>
      </c>
      <c r="AW32" s="1233" t="s">
        <v>84</v>
      </c>
      <c r="AX32" s="685">
        <v>0</v>
      </c>
      <c r="AY32" s="765"/>
      <c r="AZ32" s="1096"/>
      <c r="BA32" s="1243" t="s">
        <v>1649</v>
      </c>
      <c r="BB32" s="1233" t="s">
        <v>84</v>
      </c>
      <c r="BC32" s="1243" t="s">
        <v>1625</v>
      </c>
      <c r="BD32" s="1233" t="s">
        <v>85</v>
      </c>
      <c r="BE32" s="765"/>
      <c r="BF32" s="1208" t="s">
        <v>657</v>
      </c>
      <c r="BG32" s="1010" t="str">
        <f>strCheckDate(O33:BE33)</f>
        <v/>
      </c>
      <c r="BH32" s="831"/>
      <c r="BI32" s="831" t="str">
        <f t="shared" si="0"/>
        <v>вода</v>
      </c>
      <c r="BJ32" s="831"/>
      <c r="BK32" s="831"/>
      <c r="BL32" s="831"/>
      <c r="BM32" s="1010"/>
      <c r="BN32" s="1010"/>
      <c r="BO32" s="1010"/>
      <c r="BP32" s="1010"/>
      <c r="BQ32" s="1010"/>
      <c r="BR32" s="1010"/>
      <c r="BS32" s="1010"/>
    </row>
    <row r="33" spans="1:71" s="1063" customFormat="1" ht="11.25" hidden="1" customHeight="1">
      <c r="A33" s="1237"/>
      <c r="B33" s="1237"/>
      <c r="C33" s="1237"/>
      <c r="D33" s="1237"/>
      <c r="E33" s="1237"/>
      <c r="F33" s="1237"/>
      <c r="G33" s="1081"/>
      <c r="H33" s="1081"/>
      <c r="I33" s="1237"/>
      <c r="J33" s="1237"/>
      <c r="K33" s="968"/>
      <c r="L33" s="802"/>
      <c r="M33" s="648"/>
      <c r="N33" s="648"/>
      <c r="O33" s="765"/>
      <c r="P33" s="765"/>
      <c r="Q33" s="771" t="str">
        <f>R32 &amp; "-" &amp; T32</f>
        <v>01.01.2021-30.06.2021</v>
      </c>
      <c r="R33" s="1232"/>
      <c r="S33" s="1233"/>
      <c r="T33" s="1232"/>
      <c r="U33" s="1233"/>
      <c r="V33" s="765"/>
      <c r="W33" s="765"/>
      <c r="X33" s="771" t="str">
        <f>Y32 &amp; "-" &amp; AA32</f>
        <v>01.07.2021-31.12.2021</v>
      </c>
      <c r="Y33" s="1232"/>
      <c r="Z33" s="1233"/>
      <c r="AA33" s="1232"/>
      <c r="AB33" s="1233"/>
      <c r="AC33" s="765"/>
      <c r="AD33" s="765"/>
      <c r="AE33" s="771" t="str">
        <f>AF32 &amp; "-" &amp; AH32</f>
        <v>01.01.2022-30.06.2022</v>
      </c>
      <c r="AF33" s="1232"/>
      <c r="AG33" s="1233"/>
      <c r="AH33" s="1232"/>
      <c r="AI33" s="1233"/>
      <c r="AJ33" s="765"/>
      <c r="AK33" s="765"/>
      <c r="AL33" s="771" t="str">
        <f>AM32 &amp; "-" &amp; AO32</f>
        <v>01.07.2022-31.12.2022</v>
      </c>
      <c r="AM33" s="1232"/>
      <c r="AN33" s="1233"/>
      <c r="AO33" s="1232"/>
      <c r="AP33" s="1233"/>
      <c r="AQ33" s="765"/>
      <c r="AR33" s="765"/>
      <c r="AS33" s="771" t="str">
        <f>AT32 &amp; "-" &amp; AV32</f>
        <v>01.01.2023-30.06.2023</v>
      </c>
      <c r="AT33" s="1232"/>
      <c r="AU33" s="1233"/>
      <c r="AV33" s="1232"/>
      <c r="AW33" s="1233"/>
      <c r="AX33" s="765"/>
      <c r="AY33" s="765"/>
      <c r="AZ33" s="771" t="str">
        <f>BA32 &amp; "-" &amp; BC32</f>
        <v>01.07.2023-31.12.2023</v>
      </c>
      <c r="BA33" s="1232"/>
      <c r="BB33" s="1233"/>
      <c r="BC33" s="1232"/>
      <c r="BD33" s="1233"/>
      <c r="BE33" s="765"/>
      <c r="BF33" s="1209"/>
      <c r="BG33" s="1010"/>
      <c r="BH33" s="831"/>
      <c r="BI33" s="831" t="str">
        <f t="shared" si="0"/>
        <v/>
      </c>
      <c r="BJ33" s="831"/>
      <c r="BK33" s="831"/>
      <c r="BL33" s="831"/>
      <c r="BM33" s="1010"/>
      <c r="BN33" s="1010"/>
      <c r="BO33" s="1010"/>
      <c r="BP33" s="1010"/>
      <c r="BQ33" s="1010"/>
      <c r="BR33" s="1010"/>
      <c r="BS33" s="1010"/>
    </row>
    <row r="34" spans="1:71" s="1063" customFormat="1" ht="15" customHeight="1">
      <c r="A34" s="1237"/>
      <c r="B34" s="1237"/>
      <c r="C34" s="1237"/>
      <c r="D34" s="1237"/>
      <c r="E34" s="1237"/>
      <c r="F34" s="1237"/>
      <c r="G34" s="1119"/>
      <c r="H34" s="1081"/>
      <c r="I34" s="1237"/>
      <c r="J34" s="1237"/>
      <c r="K34" s="967"/>
      <c r="L34" s="690"/>
      <c r="M34" s="559" t="s">
        <v>25</v>
      </c>
      <c r="N34" s="1008"/>
      <c r="O34" s="1008"/>
      <c r="P34" s="1008"/>
      <c r="Q34" s="1008"/>
      <c r="R34" s="1008"/>
      <c r="S34" s="1008"/>
      <c r="T34" s="1008"/>
      <c r="U34" s="1008"/>
      <c r="V34" s="1008"/>
      <c r="W34" s="1008"/>
      <c r="X34" s="1008"/>
      <c r="Y34" s="1008"/>
      <c r="Z34" s="1008"/>
      <c r="AA34" s="1008"/>
      <c r="AB34" s="1008"/>
      <c r="AC34" s="1008"/>
      <c r="AD34" s="1008"/>
      <c r="AE34" s="1008"/>
      <c r="AF34" s="1008"/>
      <c r="AG34" s="1008"/>
      <c r="AH34" s="1008"/>
      <c r="AI34" s="1008"/>
      <c r="AJ34" s="1008"/>
      <c r="AK34" s="1008"/>
      <c r="AL34" s="1008"/>
      <c r="AM34" s="1008"/>
      <c r="AN34" s="1008"/>
      <c r="AO34" s="1008"/>
      <c r="AP34" s="1008"/>
      <c r="AQ34" s="1008"/>
      <c r="AR34" s="1008"/>
      <c r="AS34" s="1008"/>
      <c r="AT34" s="1008"/>
      <c r="AU34" s="1008"/>
      <c r="AV34" s="1008"/>
      <c r="AW34" s="1008"/>
      <c r="AX34" s="1008"/>
      <c r="AY34" s="1008"/>
      <c r="AZ34" s="1008"/>
      <c r="BA34" s="1008"/>
      <c r="BB34" s="1008"/>
      <c r="BC34" s="1008"/>
      <c r="BD34" s="1008"/>
      <c r="BE34" s="764"/>
      <c r="BF34" s="1210"/>
      <c r="BG34" s="1010"/>
      <c r="BH34" s="831"/>
      <c r="BI34" s="831" t="str">
        <f t="shared" si="0"/>
        <v>Добавить вид теплоносителя (параметры теплоносителя)</v>
      </c>
      <c r="BJ34" s="831"/>
      <c r="BK34" s="831"/>
      <c r="BL34" s="831"/>
      <c r="BM34" s="1010"/>
      <c r="BN34" s="1010"/>
      <c r="BO34" s="1010"/>
      <c r="BP34" s="1010"/>
      <c r="BQ34" s="1010"/>
      <c r="BR34" s="1010"/>
      <c r="BS34" s="1010"/>
    </row>
    <row r="35" spans="1:71" ht="15" customHeight="1">
      <c r="A35" s="1237"/>
      <c r="B35" s="1237"/>
      <c r="C35" s="1237"/>
      <c r="D35" s="1237"/>
      <c r="E35" s="1237"/>
      <c r="F35" s="1028"/>
      <c r="G35" s="1028"/>
      <c r="H35" s="1017"/>
      <c r="I35" s="1237"/>
      <c r="J35" s="1028"/>
      <c r="K35" s="967"/>
      <c r="L35" s="690"/>
      <c r="M35" s="558" t="s">
        <v>11</v>
      </c>
      <c r="N35" s="1008"/>
      <c r="O35" s="1008"/>
      <c r="P35" s="1008"/>
      <c r="Q35" s="1008"/>
      <c r="R35" s="1008"/>
      <c r="S35" s="1008"/>
      <c r="T35" s="1008"/>
      <c r="U35" s="1007"/>
      <c r="V35" s="1008"/>
      <c r="W35" s="1008"/>
      <c r="X35" s="1008"/>
      <c r="Y35" s="1008"/>
      <c r="Z35" s="1008"/>
      <c r="AA35" s="1008"/>
      <c r="AB35" s="1007"/>
      <c r="AC35" s="1008"/>
      <c r="AD35" s="1008"/>
      <c r="AE35" s="1008"/>
      <c r="AF35" s="1008"/>
      <c r="AG35" s="1008"/>
      <c r="AH35" s="1008"/>
      <c r="AI35" s="1007"/>
      <c r="AJ35" s="1008"/>
      <c r="AK35" s="1008"/>
      <c r="AL35" s="1008"/>
      <c r="AM35" s="1008"/>
      <c r="AN35" s="1008"/>
      <c r="AO35" s="1008"/>
      <c r="AP35" s="1007"/>
      <c r="AQ35" s="1008"/>
      <c r="AR35" s="1008"/>
      <c r="AS35" s="1008"/>
      <c r="AT35" s="1008"/>
      <c r="AU35" s="1008"/>
      <c r="AV35" s="1008"/>
      <c r="AW35" s="1007"/>
      <c r="AX35" s="1008"/>
      <c r="AY35" s="1008"/>
      <c r="AZ35" s="1008"/>
      <c r="BA35" s="1008"/>
      <c r="BB35" s="1008"/>
      <c r="BC35" s="1008"/>
      <c r="BD35" s="1007"/>
      <c r="BE35" s="1008"/>
      <c r="BF35" s="667"/>
      <c r="BH35" s="831"/>
      <c r="BI35" s="831" t="str">
        <f t="shared" si="0"/>
        <v>Добавить группу потребителей</v>
      </c>
      <c r="BJ35" s="831"/>
      <c r="BK35" s="831"/>
      <c r="BL35" s="831"/>
      <c r="BR35" s="1010"/>
      <c r="BS35" s="1010"/>
    </row>
    <row r="36" spans="1:71" ht="15" customHeight="1">
      <c r="A36" s="1237"/>
      <c r="B36" s="1237"/>
      <c r="C36" s="1237"/>
      <c r="D36" s="1237"/>
      <c r="E36" s="966"/>
      <c r="F36" s="1028"/>
      <c r="G36" s="1028"/>
      <c r="H36" s="1028"/>
      <c r="I36" s="981"/>
      <c r="J36" s="996"/>
      <c r="K36" s="965"/>
      <c r="L36" s="690"/>
      <c r="M36" s="1003" t="s">
        <v>12</v>
      </c>
      <c r="N36" s="1008"/>
      <c r="O36" s="1008"/>
      <c r="P36" s="1008"/>
      <c r="Q36" s="1008"/>
      <c r="R36" s="1008"/>
      <c r="S36" s="1008"/>
      <c r="T36" s="1008"/>
      <c r="U36" s="1007"/>
      <c r="V36" s="1008"/>
      <c r="W36" s="1008"/>
      <c r="X36" s="1008"/>
      <c r="Y36" s="1008"/>
      <c r="Z36" s="1008"/>
      <c r="AA36" s="1008"/>
      <c r="AB36" s="1007"/>
      <c r="AC36" s="1008"/>
      <c r="AD36" s="1008"/>
      <c r="AE36" s="1008"/>
      <c r="AF36" s="1008"/>
      <c r="AG36" s="1008"/>
      <c r="AH36" s="1008"/>
      <c r="AI36" s="1007"/>
      <c r="AJ36" s="1008"/>
      <c r="AK36" s="1008"/>
      <c r="AL36" s="1008"/>
      <c r="AM36" s="1008"/>
      <c r="AN36" s="1008"/>
      <c r="AO36" s="1008"/>
      <c r="AP36" s="1007"/>
      <c r="AQ36" s="1008"/>
      <c r="AR36" s="1008"/>
      <c r="AS36" s="1008"/>
      <c r="AT36" s="1008"/>
      <c r="AU36" s="1008"/>
      <c r="AV36" s="1008"/>
      <c r="AW36" s="1007"/>
      <c r="AX36" s="1008"/>
      <c r="AY36" s="1008"/>
      <c r="AZ36" s="1008"/>
      <c r="BA36" s="1008"/>
      <c r="BB36" s="1008"/>
      <c r="BC36" s="1008"/>
      <c r="BD36" s="1007"/>
      <c r="BE36" s="1008"/>
      <c r="BF36" s="667"/>
      <c r="BH36" s="831"/>
      <c r="BI36" s="831" t="str">
        <f t="shared" si="0"/>
        <v>Добавить схему подключения</v>
      </c>
      <c r="BJ36" s="831"/>
      <c r="BK36" s="831"/>
      <c r="BL36" s="831"/>
      <c r="BR36" s="1010"/>
      <c r="BS36" s="1010"/>
    </row>
    <row r="37" spans="1:71" ht="11.25">
      <c r="A37" s="992"/>
      <c r="B37" s="992"/>
      <c r="C37" s="992"/>
      <c r="D37" s="992"/>
      <c r="E37" s="992"/>
      <c r="F37" s="992"/>
      <c r="G37" s="992"/>
      <c r="H37" s="992"/>
      <c r="I37" s="992"/>
      <c r="J37" s="992"/>
      <c r="K37" s="992"/>
      <c r="BG37" s="992"/>
      <c r="BH37" s="992"/>
      <c r="BI37" s="992"/>
      <c r="BJ37" s="992"/>
      <c r="BK37" s="992"/>
      <c r="BL37" s="992"/>
      <c r="BM37" s="992"/>
      <c r="BN37" s="992"/>
      <c r="BO37" s="992"/>
      <c r="BP37" s="992"/>
      <c r="BQ37" s="992"/>
    </row>
    <row r="38" spans="1:71" ht="90" customHeight="1">
      <c r="L38" s="1">
        <v>1</v>
      </c>
      <c r="M38" s="1201" t="s">
        <v>634</v>
      </c>
      <c r="N38" s="1201"/>
      <c r="O38" s="1201"/>
      <c r="P38" s="1201"/>
      <c r="Q38" s="1201"/>
      <c r="R38" s="1201"/>
      <c r="S38" s="1201"/>
      <c r="T38" s="1201"/>
      <c r="U38" s="1201"/>
      <c r="V38" s="1201"/>
      <c r="W38" s="1201"/>
      <c r="X38" s="1201"/>
      <c r="Y38" s="1201"/>
      <c r="Z38" s="1201"/>
      <c r="AA38" s="1201"/>
      <c r="AB38" s="1201"/>
      <c r="AC38" s="1201"/>
      <c r="AD38" s="1201"/>
      <c r="AE38" s="1201"/>
      <c r="AF38" s="1201"/>
      <c r="AG38" s="1201"/>
      <c r="AH38" s="1201"/>
      <c r="AI38" s="1201"/>
      <c r="AJ38" s="1201"/>
      <c r="AK38" s="1201"/>
      <c r="AL38" s="1201"/>
      <c r="AM38" s="1201"/>
      <c r="AN38" s="1201"/>
      <c r="AO38" s="1201"/>
      <c r="AP38" s="1201"/>
      <c r="AQ38" s="1201"/>
      <c r="AR38" s="1201"/>
      <c r="AS38" s="1201"/>
      <c r="AT38" s="1201"/>
      <c r="AU38" s="1201"/>
      <c r="AV38" s="1201"/>
      <c r="AW38" s="1201"/>
      <c r="AX38" s="1201"/>
      <c r="AY38" s="1201"/>
      <c r="AZ38" s="1201"/>
      <c r="BA38" s="1201"/>
      <c r="BB38" s="1201"/>
      <c r="BC38" s="1201"/>
      <c r="BD38" s="1201"/>
      <c r="BE38" s="1201"/>
      <c r="BF38" s="1201"/>
    </row>
  </sheetData>
  <sheetProtection algorithmName="SHA-512" hashValue="WNZMBa7nsHFc5qZU169BoTP9SxVHw+BZR01GAD87BO2esI4oymKfDQ9wQwzsyWFY22r1Mh71c/9zIWx6IThiIA==" saltValue="6/0VogfO8UiIZrjtBYzMhA==" spinCount="100000" sheet="1" objects="1" scenarios="1" formatColumns="0" formatRows="0"/>
  <dataConsolidate/>
  <mergeCells count="155">
    <mergeCell ref="L11:M11"/>
    <mergeCell ref="L5:T5"/>
    <mergeCell ref="O7:T7"/>
    <mergeCell ref="O8:T8"/>
    <mergeCell ref="O9:T9"/>
    <mergeCell ref="O10:T10"/>
    <mergeCell ref="O12:U12"/>
    <mergeCell ref="L13:BE13"/>
    <mergeCell ref="BF13:BF16"/>
    <mergeCell ref="L14:L16"/>
    <mergeCell ref="M14:M16"/>
    <mergeCell ref="O14:T14"/>
    <mergeCell ref="U14:U16"/>
    <mergeCell ref="BE14:BE16"/>
    <mergeCell ref="O15:O16"/>
    <mergeCell ref="P15:Q15"/>
    <mergeCell ref="R15:T15"/>
    <mergeCell ref="S16:T16"/>
    <mergeCell ref="V14:AA14"/>
    <mergeCell ref="AB14:AB16"/>
    <mergeCell ref="V15:V16"/>
    <mergeCell ref="W15:X15"/>
    <mergeCell ref="S17:T17"/>
    <mergeCell ref="A18:A36"/>
    <mergeCell ref="O18:BE18"/>
    <mergeCell ref="B19:B36"/>
    <mergeCell ref="O19:BE19"/>
    <mergeCell ref="C20:C36"/>
    <mergeCell ref="O20:BE20"/>
    <mergeCell ref="D21:D36"/>
    <mergeCell ref="U24:U25"/>
    <mergeCell ref="S28:S29"/>
    <mergeCell ref="T28:T29"/>
    <mergeCell ref="U28:U29"/>
    <mergeCell ref="AB24:AB25"/>
    <mergeCell ref="AB32:AB33"/>
    <mergeCell ref="AG17:AH17"/>
    <mergeCell ref="AF24:AF25"/>
    <mergeCell ref="BF24:BF26"/>
    <mergeCell ref="M38:BF38"/>
    <mergeCell ref="O21:BE21"/>
    <mergeCell ref="E22:E35"/>
    <mergeCell ref="I22:I35"/>
    <mergeCell ref="O22:BE22"/>
    <mergeCell ref="F23:F26"/>
    <mergeCell ref="J23:J26"/>
    <mergeCell ref="O23:BE23"/>
    <mergeCell ref="R24:R25"/>
    <mergeCell ref="S24:S25"/>
    <mergeCell ref="T24:T25"/>
    <mergeCell ref="F27:F30"/>
    <mergeCell ref="J27:J30"/>
    <mergeCell ref="O27:BE27"/>
    <mergeCell ref="R28:R29"/>
    <mergeCell ref="BF28:BF30"/>
    <mergeCell ref="F31:F34"/>
    <mergeCell ref="J31:J34"/>
    <mergeCell ref="O31:BE31"/>
    <mergeCell ref="R32:R33"/>
    <mergeCell ref="S32:S33"/>
    <mergeCell ref="T32:T33"/>
    <mergeCell ref="U32:U33"/>
    <mergeCell ref="BF32:BF34"/>
    <mergeCell ref="Y28:Y29"/>
    <mergeCell ref="Z28:Z29"/>
    <mergeCell ref="AA28:AA29"/>
    <mergeCell ref="AB28:AB29"/>
    <mergeCell ref="Y32:Y33"/>
    <mergeCell ref="Z32:Z33"/>
    <mergeCell ref="AA32:AA33"/>
    <mergeCell ref="AG16:AH16"/>
    <mergeCell ref="AC12:AI12"/>
    <mergeCell ref="Y15:AA15"/>
    <mergeCell ref="Z16:AA16"/>
    <mergeCell ref="Z17:AA17"/>
    <mergeCell ref="Y24:Y25"/>
    <mergeCell ref="Z24:Z25"/>
    <mergeCell ref="AA24:AA25"/>
    <mergeCell ref="V12:AB12"/>
    <mergeCell ref="AF32:AF33"/>
    <mergeCell ref="AG32:AG33"/>
    <mergeCell ref="AH32:AH33"/>
    <mergeCell ref="AI32:AI33"/>
    <mergeCell ref="AJ12:AP12"/>
    <mergeCell ref="AJ14:AO14"/>
    <mergeCell ref="AP14:AP16"/>
    <mergeCell ref="AJ15:AJ16"/>
    <mergeCell ref="AK15:AL15"/>
    <mergeCell ref="AM15:AO15"/>
    <mergeCell ref="AN16:AO16"/>
    <mergeCell ref="AN17:AO17"/>
    <mergeCell ref="AG24:AG25"/>
    <mergeCell ref="AH24:AH25"/>
    <mergeCell ref="AI24:AI25"/>
    <mergeCell ref="AF28:AF29"/>
    <mergeCell ref="AG28:AG29"/>
    <mergeCell ref="AH28:AH29"/>
    <mergeCell ref="AI28:AI29"/>
    <mergeCell ref="AC14:AH14"/>
    <mergeCell ref="AI14:AI16"/>
    <mergeCell ref="AC15:AC16"/>
    <mergeCell ref="AD15:AE15"/>
    <mergeCell ref="AF15:AH15"/>
    <mergeCell ref="AM32:AM33"/>
    <mergeCell ref="AN32:AN33"/>
    <mergeCell ref="AO32:AO33"/>
    <mergeCell ref="AP32:AP33"/>
    <mergeCell ref="AQ12:AW12"/>
    <mergeCell ref="AQ14:AV14"/>
    <mergeCell ref="AW14:AW16"/>
    <mergeCell ref="AQ15:AQ16"/>
    <mergeCell ref="AR15:AS15"/>
    <mergeCell ref="AT15:AV15"/>
    <mergeCell ref="AU16:AV16"/>
    <mergeCell ref="AU17:AV17"/>
    <mergeCell ref="AM24:AM25"/>
    <mergeCell ref="AN24:AN25"/>
    <mergeCell ref="AO24:AO25"/>
    <mergeCell ref="AP24:AP25"/>
    <mergeCell ref="AM28:AM29"/>
    <mergeCell ref="AN28:AN29"/>
    <mergeCell ref="AO28:AO29"/>
    <mergeCell ref="AP28:AP29"/>
    <mergeCell ref="AT32:AT33"/>
    <mergeCell ref="AU32:AU33"/>
    <mergeCell ref="AV32:AV33"/>
    <mergeCell ref="AW32:AW33"/>
    <mergeCell ref="AX12:BD12"/>
    <mergeCell ref="AX14:BC14"/>
    <mergeCell ref="BD14:BD16"/>
    <mergeCell ref="AX15:AX16"/>
    <mergeCell ref="AY15:AZ15"/>
    <mergeCell ref="BA15:BC15"/>
    <mergeCell ref="BB16:BC16"/>
    <mergeCell ref="BB17:BC17"/>
    <mergeCell ref="AT24:AT25"/>
    <mergeCell ref="AU24:AU25"/>
    <mergeCell ref="AV24:AV25"/>
    <mergeCell ref="AW24:AW25"/>
    <mergeCell ref="AT28:AT29"/>
    <mergeCell ref="AU28:AU29"/>
    <mergeCell ref="AV28:AV29"/>
    <mergeCell ref="AW28:AW29"/>
    <mergeCell ref="BA32:BA33"/>
    <mergeCell ref="BB32:BB33"/>
    <mergeCell ref="BC32:BC33"/>
    <mergeCell ref="BD32:BD33"/>
    <mergeCell ref="BA24:BA25"/>
    <mergeCell ref="BB24:BB25"/>
    <mergeCell ref="BC24:BC25"/>
    <mergeCell ref="BD24:BD25"/>
    <mergeCell ref="BA28:BA29"/>
    <mergeCell ref="BB28:BB29"/>
    <mergeCell ref="BC28:BC29"/>
    <mergeCell ref="BD28:BD29"/>
  </mergeCells>
  <dataValidations count="11">
    <dataValidation allowBlank="1" sqref="WXC983070:WXN983076 KQ65566:LB65572 UM65566:UX65572 AEI65566:AET65572 AOE65566:AOP65572 AYA65566:AYL65572 BHW65566:BIH65572 BRS65566:BSD65572 CBO65566:CBZ65572 CLK65566:CLV65572 CVG65566:CVR65572 DFC65566:DFN65572 DOY65566:DPJ65572 DYU65566:DZF65572 EIQ65566:EJB65572 ESM65566:ESX65572 FCI65566:FCT65572 FME65566:FMP65572 FWA65566:FWL65572 GFW65566:GGH65572 GPS65566:GQD65572 GZO65566:GZZ65572 HJK65566:HJV65572 HTG65566:HTR65572 IDC65566:IDN65572 IMY65566:INJ65572 IWU65566:IXF65572 JGQ65566:JHB65572 JQM65566:JQX65572 KAI65566:KAT65572 KKE65566:KKP65572 KUA65566:KUL65572 LDW65566:LEH65572 LNS65566:LOD65572 LXO65566:LXZ65572 MHK65566:MHV65572 MRG65566:MRR65572 NBC65566:NBN65572 NKY65566:NLJ65572 NUU65566:NVF65572 OEQ65566:OFB65572 OOM65566:OOX65572 OYI65566:OYT65572 PIE65566:PIP65572 PSA65566:PSL65572 QBW65566:QCH65572 QLS65566:QMD65572 QVO65566:QVZ65572 RFK65566:RFV65572 RPG65566:RPR65572 RZC65566:RZN65572 SIY65566:SJJ65572 SSU65566:STF65572 TCQ65566:TDB65572 TMM65566:TMX65572 TWI65566:TWT65572 UGE65566:UGP65572 UQA65566:UQL65572 UZW65566:VAH65572 VJS65566:VKD65572 VTO65566:VTZ65572 WDK65566:WDV65572 WNG65566:WNR65572 WXC65566:WXN65572 KQ131102:LB131108 UM131102:UX131108 AEI131102:AET131108 AOE131102:AOP131108 AYA131102:AYL131108 BHW131102:BIH131108 BRS131102:BSD131108 CBO131102:CBZ131108 CLK131102:CLV131108 CVG131102:CVR131108 DFC131102:DFN131108 DOY131102:DPJ131108 DYU131102:DZF131108 EIQ131102:EJB131108 ESM131102:ESX131108 FCI131102:FCT131108 FME131102:FMP131108 FWA131102:FWL131108 GFW131102:GGH131108 GPS131102:GQD131108 GZO131102:GZZ131108 HJK131102:HJV131108 HTG131102:HTR131108 IDC131102:IDN131108 IMY131102:INJ131108 IWU131102:IXF131108 JGQ131102:JHB131108 JQM131102:JQX131108 KAI131102:KAT131108 KKE131102:KKP131108 KUA131102:KUL131108 LDW131102:LEH131108 LNS131102:LOD131108 LXO131102:LXZ131108 MHK131102:MHV131108 MRG131102:MRR131108 NBC131102:NBN131108 NKY131102:NLJ131108 NUU131102:NVF131108 OEQ131102:OFB131108 OOM131102:OOX131108 OYI131102:OYT131108 PIE131102:PIP131108 PSA131102:PSL131108 QBW131102:QCH131108 QLS131102:QMD131108 QVO131102:QVZ131108 RFK131102:RFV131108 RPG131102:RPR131108 RZC131102:RZN131108 SIY131102:SJJ131108 SSU131102:STF131108 TCQ131102:TDB131108 TMM131102:TMX131108 TWI131102:TWT131108 UGE131102:UGP131108 UQA131102:UQL131108 UZW131102:VAH131108 VJS131102:VKD131108 VTO131102:VTZ131108 WDK131102:WDV131108 WNG131102:WNR131108 WXC131102:WXN131108 KQ196638:LB196644 UM196638:UX196644 AEI196638:AET196644 AOE196638:AOP196644 AYA196638:AYL196644 BHW196638:BIH196644 BRS196638:BSD196644 CBO196638:CBZ196644 CLK196638:CLV196644 CVG196638:CVR196644 DFC196638:DFN196644 DOY196638:DPJ196644 DYU196638:DZF196644 EIQ196638:EJB196644 ESM196638:ESX196644 FCI196638:FCT196644 FME196638:FMP196644 FWA196638:FWL196644 GFW196638:GGH196644 GPS196638:GQD196644 GZO196638:GZZ196644 HJK196638:HJV196644 HTG196638:HTR196644 IDC196638:IDN196644 IMY196638:INJ196644 IWU196638:IXF196644 JGQ196638:JHB196644 JQM196638:JQX196644 KAI196638:KAT196644 KKE196638:KKP196644 KUA196638:KUL196644 LDW196638:LEH196644 LNS196638:LOD196644 LXO196638:LXZ196644 MHK196638:MHV196644 MRG196638:MRR196644 NBC196638:NBN196644 NKY196638:NLJ196644 NUU196638:NVF196644 OEQ196638:OFB196644 OOM196638:OOX196644 OYI196638:OYT196644 PIE196638:PIP196644 PSA196638:PSL196644 QBW196638:QCH196644 QLS196638:QMD196644 QVO196638:QVZ196644 RFK196638:RFV196644 RPG196638:RPR196644 RZC196638:RZN196644 SIY196638:SJJ196644 SSU196638:STF196644 TCQ196638:TDB196644 TMM196638:TMX196644 TWI196638:TWT196644 UGE196638:UGP196644 UQA196638:UQL196644 UZW196638:VAH196644 VJS196638:VKD196644 VTO196638:VTZ196644 WDK196638:WDV196644 WNG196638:WNR196644 WXC196638:WXN196644 KQ262174:LB262180 UM262174:UX262180 AEI262174:AET262180 AOE262174:AOP262180 AYA262174:AYL262180 BHW262174:BIH262180 BRS262174:BSD262180 CBO262174:CBZ262180 CLK262174:CLV262180 CVG262174:CVR262180 DFC262174:DFN262180 DOY262174:DPJ262180 DYU262174:DZF262180 EIQ262174:EJB262180 ESM262174:ESX262180 FCI262174:FCT262180 FME262174:FMP262180 FWA262174:FWL262180 GFW262174:GGH262180 GPS262174:GQD262180 GZO262174:GZZ262180 HJK262174:HJV262180 HTG262174:HTR262180 IDC262174:IDN262180 IMY262174:INJ262180 IWU262174:IXF262180 JGQ262174:JHB262180 JQM262174:JQX262180 KAI262174:KAT262180 KKE262174:KKP262180 KUA262174:KUL262180 LDW262174:LEH262180 LNS262174:LOD262180 LXO262174:LXZ262180 MHK262174:MHV262180 MRG262174:MRR262180 NBC262174:NBN262180 NKY262174:NLJ262180 NUU262174:NVF262180 OEQ262174:OFB262180 OOM262174:OOX262180 OYI262174:OYT262180 PIE262174:PIP262180 PSA262174:PSL262180 QBW262174:QCH262180 QLS262174:QMD262180 QVO262174:QVZ262180 RFK262174:RFV262180 RPG262174:RPR262180 RZC262174:RZN262180 SIY262174:SJJ262180 SSU262174:STF262180 TCQ262174:TDB262180 TMM262174:TMX262180 TWI262174:TWT262180 UGE262174:UGP262180 UQA262174:UQL262180 UZW262174:VAH262180 VJS262174:VKD262180 VTO262174:VTZ262180 WDK262174:WDV262180 WNG262174:WNR262180 WXC262174:WXN262180 KQ327710:LB327716 UM327710:UX327716 AEI327710:AET327716 AOE327710:AOP327716 AYA327710:AYL327716 BHW327710:BIH327716 BRS327710:BSD327716 CBO327710:CBZ327716 CLK327710:CLV327716 CVG327710:CVR327716 DFC327710:DFN327716 DOY327710:DPJ327716 DYU327710:DZF327716 EIQ327710:EJB327716 ESM327710:ESX327716 FCI327710:FCT327716 FME327710:FMP327716 FWA327710:FWL327716 GFW327710:GGH327716 GPS327710:GQD327716 GZO327710:GZZ327716 HJK327710:HJV327716 HTG327710:HTR327716 IDC327710:IDN327716 IMY327710:INJ327716 IWU327710:IXF327716 JGQ327710:JHB327716 JQM327710:JQX327716 KAI327710:KAT327716 KKE327710:KKP327716 KUA327710:KUL327716 LDW327710:LEH327716 LNS327710:LOD327716 LXO327710:LXZ327716 MHK327710:MHV327716 MRG327710:MRR327716 NBC327710:NBN327716 NKY327710:NLJ327716 NUU327710:NVF327716 OEQ327710:OFB327716 OOM327710:OOX327716 OYI327710:OYT327716 PIE327710:PIP327716 PSA327710:PSL327716 QBW327710:QCH327716 QLS327710:QMD327716 QVO327710:QVZ327716 RFK327710:RFV327716 RPG327710:RPR327716 RZC327710:RZN327716 SIY327710:SJJ327716 SSU327710:STF327716 TCQ327710:TDB327716 TMM327710:TMX327716 TWI327710:TWT327716 UGE327710:UGP327716 UQA327710:UQL327716 UZW327710:VAH327716 VJS327710:VKD327716 VTO327710:VTZ327716 WDK327710:WDV327716 WNG327710:WNR327716 WXC327710:WXN327716 KQ393246:LB393252 UM393246:UX393252 AEI393246:AET393252 AOE393246:AOP393252 AYA393246:AYL393252 BHW393246:BIH393252 BRS393246:BSD393252 CBO393246:CBZ393252 CLK393246:CLV393252 CVG393246:CVR393252 DFC393246:DFN393252 DOY393246:DPJ393252 DYU393246:DZF393252 EIQ393246:EJB393252 ESM393246:ESX393252 FCI393246:FCT393252 FME393246:FMP393252 FWA393246:FWL393252 GFW393246:GGH393252 GPS393246:GQD393252 GZO393246:GZZ393252 HJK393246:HJV393252 HTG393246:HTR393252 IDC393246:IDN393252 IMY393246:INJ393252 IWU393246:IXF393252 JGQ393246:JHB393252 JQM393246:JQX393252 KAI393246:KAT393252 KKE393246:KKP393252 KUA393246:KUL393252 LDW393246:LEH393252 LNS393246:LOD393252 LXO393246:LXZ393252 MHK393246:MHV393252 MRG393246:MRR393252 NBC393246:NBN393252 NKY393246:NLJ393252 NUU393246:NVF393252 OEQ393246:OFB393252 OOM393246:OOX393252 OYI393246:OYT393252 PIE393246:PIP393252 PSA393246:PSL393252 QBW393246:QCH393252 QLS393246:QMD393252 QVO393246:QVZ393252 RFK393246:RFV393252 RPG393246:RPR393252 RZC393246:RZN393252 SIY393246:SJJ393252 SSU393246:STF393252 TCQ393246:TDB393252 TMM393246:TMX393252 TWI393246:TWT393252 UGE393246:UGP393252 UQA393246:UQL393252 UZW393246:VAH393252 VJS393246:VKD393252 VTO393246:VTZ393252 WDK393246:WDV393252 WNG393246:WNR393252 WXC393246:WXN393252 KQ458782:LB458788 UM458782:UX458788 AEI458782:AET458788 AOE458782:AOP458788 AYA458782:AYL458788 BHW458782:BIH458788 BRS458782:BSD458788 CBO458782:CBZ458788 CLK458782:CLV458788 CVG458782:CVR458788 DFC458782:DFN458788 DOY458782:DPJ458788 DYU458782:DZF458788 EIQ458782:EJB458788 ESM458782:ESX458788 FCI458782:FCT458788 FME458782:FMP458788 FWA458782:FWL458788 GFW458782:GGH458788 GPS458782:GQD458788 GZO458782:GZZ458788 HJK458782:HJV458788 HTG458782:HTR458788 IDC458782:IDN458788 IMY458782:INJ458788 IWU458782:IXF458788 JGQ458782:JHB458788 JQM458782:JQX458788 KAI458782:KAT458788 KKE458782:KKP458788 KUA458782:KUL458788 LDW458782:LEH458788 LNS458782:LOD458788 LXO458782:LXZ458788 MHK458782:MHV458788 MRG458782:MRR458788 NBC458782:NBN458788 NKY458782:NLJ458788 NUU458782:NVF458788 OEQ458782:OFB458788 OOM458782:OOX458788 OYI458782:OYT458788 PIE458782:PIP458788 PSA458782:PSL458788 QBW458782:QCH458788 QLS458782:QMD458788 QVO458782:QVZ458788 RFK458782:RFV458788 RPG458782:RPR458788 RZC458782:RZN458788 SIY458782:SJJ458788 SSU458782:STF458788 TCQ458782:TDB458788 TMM458782:TMX458788 TWI458782:TWT458788 UGE458782:UGP458788 UQA458782:UQL458788 UZW458782:VAH458788 VJS458782:VKD458788 VTO458782:VTZ458788 WDK458782:WDV458788 WNG458782:WNR458788 WXC458782:WXN458788 KQ524318:LB524324 UM524318:UX524324 AEI524318:AET524324 AOE524318:AOP524324 AYA524318:AYL524324 BHW524318:BIH524324 BRS524318:BSD524324 CBO524318:CBZ524324 CLK524318:CLV524324 CVG524318:CVR524324 DFC524318:DFN524324 DOY524318:DPJ524324 DYU524318:DZF524324 EIQ524318:EJB524324 ESM524318:ESX524324 FCI524318:FCT524324 FME524318:FMP524324 FWA524318:FWL524324 GFW524318:GGH524324 GPS524318:GQD524324 GZO524318:GZZ524324 HJK524318:HJV524324 HTG524318:HTR524324 IDC524318:IDN524324 IMY524318:INJ524324 IWU524318:IXF524324 JGQ524318:JHB524324 JQM524318:JQX524324 KAI524318:KAT524324 KKE524318:KKP524324 KUA524318:KUL524324 LDW524318:LEH524324 LNS524318:LOD524324 LXO524318:LXZ524324 MHK524318:MHV524324 MRG524318:MRR524324 NBC524318:NBN524324 NKY524318:NLJ524324 NUU524318:NVF524324 OEQ524318:OFB524324 OOM524318:OOX524324 OYI524318:OYT524324 PIE524318:PIP524324 PSA524318:PSL524324 QBW524318:QCH524324 QLS524318:QMD524324 QVO524318:QVZ524324 RFK524318:RFV524324 RPG524318:RPR524324 RZC524318:RZN524324 SIY524318:SJJ524324 SSU524318:STF524324 TCQ524318:TDB524324 TMM524318:TMX524324 TWI524318:TWT524324 UGE524318:UGP524324 UQA524318:UQL524324 UZW524318:VAH524324 VJS524318:VKD524324 VTO524318:VTZ524324 WDK524318:WDV524324 WNG524318:WNR524324 WXC524318:WXN524324 KQ589854:LB589860 UM589854:UX589860 AEI589854:AET589860 AOE589854:AOP589860 AYA589854:AYL589860 BHW589854:BIH589860 BRS589854:BSD589860 CBO589854:CBZ589860 CLK589854:CLV589860 CVG589854:CVR589860 DFC589854:DFN589860 DOY589854:DPJ589860 DYU589854:DZF589860 EIQ589854:EJB589860 ESM589854:ESX589860 FCI589854:FCT589860 FME589854:FMP589860 FWA589854:FWL589860 GFW589854:GGH589860 GPS589854:GQD589860 GZO589854:GZZ589860 HJK589854:HJV589860 HTG589854:HTR589860 IDC589854:IDN589860 IMY589854:INJ589860 IWU589854:IXF589860 JGQ589854:JHB589860 JQM589854:JQX589860 KAI589854:KAT589860 KKE589854:KKP589860 KUA589854:KUL589860 LDW589854:LEH589860 LNS589854:LOD589860 LXO589854:LXZ589860 MHK589854:MHV589860 MRG589854:MRR589860 NBC589854:NBN589860 NKY589854:NLJ589860 NUU589854:NVF589860 OEQ589854:OFB589860 OOM589854:OOX589860 OYI589854:OYT589860 PIE589854:PIP589860 PSA589854:PSL589860 QBW589854:QCH589860 QLS589854:QMD589860 QVO589854:QVZ589860 RFK589854:RFV589860 RPG589854:RPR589860 RZC589854:RZN589860 SIY589854:SJJ589860 SSU589854:STF589860 TCQ589854:TDB589860 TMM589854:TMX589860 TWI589854:TWT589860 UGE589854:UGP589860 UQA589854:UQL589860 UZW589854:VAH589860 VJS589854:VKD589860 VTO589854:VTZ589860 WDK589854:WDV589860 WNG589854:WNR589860 WXC589854:WXN589860 KQ655390:LB655396 UM655390:UX655396 AEI655390:AET655396 AOE655390:AOP655396 AYA655390:AYL655396 BHW655390:BIH655396 BRS655390:BSD655396 CBO655390:CBZ655396 CLK655390:CLV655396 CVG655390:CVR655396 DFC655390:DFN655396 DOY655390:DPJ655396 DYU655390:DZF655396 EIQ655390:EJB655396 ESM655390:ESX655396 FCI655390:FCT655396 FME655390:FMP655396 FWA655390:FWL655396 GFW655390:GGH655396 GPS655390:GQD655396 GZO655390:GZZ655396 HJK655390:HJV655396 HTG655390:HTR655396 IDC655390:IDN655396 IMY655390:INJ655396 IWU655390:IXF655396 JGQ655390:JHB655396 JQM655390:JQX655396 KAI655390:KAT655396 KKE655390:KKP655396 KUA655390:KUL655396 LDW655390:LEH655396 LNS655390:LOD655396 LXO655390:LXZ655396 MHK655390:MHV655396 MRG655390:MRR655396 NBC655390:NBN655396 NKY655390:NLJ655396 NUU655390:NVF655396 OEQ655390:OFB655396 OOM655390:OOX655396 OYI655390:OYT655396 PIE655390:PIP655396 PSA655390:PSL655396 QBW655390:QCH655396 QLS655390:QMD655396 QVO655390:QVZ655396 RFK655390:RFV655396 RPG655390:RPR655396 RZC655390:RZN655396 SIY655390:SJJ655396 SSU655390:STF655396 TCQ655390:TDB655396 TMM655390:TMX655396 TWI655390:TWT655396 UGE655390:UGP655396 UQA655390:UQL655396 UZW655390:VAH655396 VJS655390:VKD655396 VTO655390:VTZ655396 WDK655390:WDV655396 WNG655390:WNR655396 WXC655390:WXN655396 KQ720926:LB720932 UM720926:UX720932 AEI720926:AET720932 AOE720926:AOP720932 AYA720926:AYL720932 BHW720926:BIH720932 BRS720926:BSD720932 CBO720926:CBZ720932 CLK720926:CLV720932 CVG720926:CVR720932 DFC720926:DFN720932 DOY720926:DPJ720932 DYU720926:DZF720932 EIQ720926:EJB720932 ESM720926:ESX720932 FCI720926:FCT720932 FME720926:FMP720932 FWA720926:FWL720932 GFW720926:GGH720932 GPS720926:GQD720932 GZO720926:GZZ720932 HJK720926:HJV720932 HTG720926:HTR720932 IDC720926:IDN720932 IMY720926:INJ720932 IWU720926:IXF720932 JGQ720926:JHB720932 JQM720926:JQX720932 KAI720926:KAT720932 KKE720926:KKP720932 KUA720926:KUL720932 LDW720926:LEH720932 LNS720926:LOD720932 LXO720926:LXZ720932 MHK720926:MHV720932 MRG720926:MRR720932 NBC720926:NBN720932 NKY720926:NLJ720932 NUU720926:NVF720932 OEQ720926:OFB720932 OOM720926:OOX720932 OYI720926:OYT720932 PIE720926:PIP720932 PSA720926:PSL720932 QBW720926:QCH720932 QLS720926:QMD720932 QVO720926:QVZ720932 RFK720926:RFV720932 RPG720926:RPR720932 RZC720926:RZN720932 SIY720926:SJJ720932 SSU720926:STF720932 TCQ720926:TDB720932 TMM720926:TMX720932 TWI720926:TWT720932 UGE720926:UGP720932 UQA720926:UQL720932 UZW720926:VAH720932 VJS720926:VKD720932 VTO720926:VTZ720932 WDK720926:WDV720932 WNG720926:WNR720932 WXC720926:WXN720932 KQ786462:LB786468 UM786462:UX786468 AEI786462:AET786468 AOE786462:AOP786468 AYA786462:AYL786468 BHW786462:BIH786468 BRS786462:BSD786468 CBO786462:CBZ786468 CLK786462:CLV786468 CVG786462:CVR786468 DFC786462:DFN786468 DOY786462:DPJ786468 DYU786462:DZF786468 EIQ786462:EJB786468 ESM786462:ESX786468 FCI786462:FCT786468 FME786462:FMP786468 FWA786462:FWL786468 GFW786462:GGH786468 GPS786462:GQD786468 GZO786462:GZZ786468 HJK786462:HJV786468 HTG786462:HTR786468 IDC786462:IDN786468 IMY786462:INJ786468 IWU786462:IXF786468 JGQ786462:JHB786468 JQM786462:JQX786468 KAI786462:KAT786468 KKE786462:KKP786468 KUA786462:KUL786468 LDW786462:LEH786468 LNS786462:LOD786468 LXO786462:LXZ786468 MHK786462:MHV786468 MRG786462:MRR786468 NBC786462:NBN786468 NKY786462:NLJ786468 NUU786462:NVF786468 OEQ786462:OFB786468 OOM786462:OOX786468 OYI786462:OYT786468 PIE786462:PIP786468 PSA786462:PSL786468 QBW786462:QCH786468 QLS786462:QMD786468 QVO786462:QVZ786468 RFK786462:RFV786468 RPG786462:RPR786468 RZC786462:RZN786468 SIY786462:SJJ786468 SSU786462:STF786468 TCQ786462:TDB786468 TMM786462:TMX786468 TWI786462:TWT786468 UGE786462:UGP786468 UQA786462:UQL786468 UZW786462:VAH786468 VJS786462:VKD786468 VTO786462:VTZ786468 WDK786462:WDV786468 WNG786462:WNR786468 WXC786462:WXN786468 KQ851998:LB852004 UM851998:UX852004 AEI851998:AET852004 AOE851998:AOP852004 AYA851998:AYL852004 BHW851998:BIH852004 BRS851998:BSD852004 CBO851998:CBZ852004 CLK851998:CLV852004 CVG851998:CVR852004 DFC851998:DFN852004 DOY851998:DPJ852004 DYU851998:DZF852004 EIQ851998:EJB852004 ESM851998:ESX852004 FCI851998:FCT852004 FME851998:FMP852004 FWA851998:FWL852004 GFW851998:GGH852004 GPS851998:GQD852004 GZO851998:GZZ852004 HJK851998:HJV852004 HTG851998:HTR852004 IDC851998:IDN852004 IMY851998:INJ852004 IWU851998:IXF852004 JGQ851998:JHB852004 JQM851998:JQX852004 KAI851998:KAT852004 KKE851998:KKP852004 KUA851998:KUL852004 LDW851998:LEH852004 LNS851998:LOD852004 LXO851998:LXZ852004 MHK851998:MHV852004 MRG851998:MRR852004 NBC851998:NBN852004 NKY851998:NLJ852004 NUU851998:NVF852004 OEQ851998:OFB852004 OOM851998:OOX852004 OYI851998:OYT852004 PIE851998:PIP852004 PSA851998:PSL852004 QBW851998:QCH852004 QLS851998:QMD852004 QVO851998:QVZ852004 RFK851998:RFV852004 RPG851998:RPR852004 RZC851998:RZN852004 SIY851998:SJJ852004 SSU851998:STF852004 TCQ851998:TDB852004 TMM851998:TMX852004 TWI851998:TWT852004 UGE851998:UGP852004 UQA851998:UQL852004 UZW851998:VAH852004 VJS851998:VKD852004 VTO851998:VTZ852004 WDK851998:WDV852004 WNG851998:WNR852004 WXC851998:WXN852004 KQ917534:LB917540 UM917534:UX917540 AEI917534:AET917540 AOE917534:AOP917540 AYA917534:AYL917540 BHW917534:BIH917540 BRS917534:BSD917540 CBO917534:CBZ917540 CLK917534:CLV917540 CVG917534:CVR917540 DFC917534:DFN917540 DOY917534:DPJ917540 DYU917534:DZF917540 EIQ917534:EJB917540 ESM917534:ESX917540 FCI917534:FCT917540 FME917534:FMP917540 FWA917534:FWL917540 GFW917534:GGH917540 GPS917534:GQD917540 GZO917534:GZZ917540 HJK917534:HJV917540 HTG917534:HTR917540 IDC917534:IDN917540 IMY917534:INJ917540 IWU917534:IXF917540 JGQ917534:JHB917540 JQM917534:JQX917540 KAI917534:KAT917540 KKE917534:KKP917540 KUA917534:KUL917540 LDW917534:LEH917540 LNS917534:LOD917540 LXO917534:LXZ917540 MHK917534:MHV917540 MRG917534:MRR917540 NBC917534:NBN917540 NKY917534:NLJ917540 NUU917534:NVF917540 OEQ917534:OFB917540 OOM917534:OOX917540 OYI917534:OYT917540 PIE917534:PIP917540 PSA917534:PSL917540 QBW917534:QCH917540 QLS917534:QMD917540 QVO917534:QVZ917540 RFK917534:RFV917540 RPG917534:RPR917540 RZC917534:RZN917540 SIY917534:SJJ917540 SSU917534:STF917540 TCQ917534:TDB917540 TMM917534:TMX917540 TWI917534:TWT917540 UGE917534:UGP917540 UQA917534:UQL917540 UZW917534:VAH917540 VJS917534:VKD917540 VTO917534:VTZ917540 WDK917534:WDV917540 WNG917534:WNR917540 WXC917534:WXN917540 KQ983070:LB983076 UM983070:UX983076 AEI983070:AET983076 AOE983070:AOP983076 AYA983070:AYL983076 BHW983070:BIH983076 BRS983070:BSD983076 CBO983070:CBZ983076 CLK983070:CLV983076 CVG983070:CVR983076 DFC983070:DFN983076 DOY983070:DPJ983076 DYU983070:DZF983076 EIQ983070:EJB983076 ESM983070:ESX983076 FCI983070:FCT983076 FME983070:FMP983076 FWA983070:FWL983076 GFW983070:GGH983076 GPS983070:GQD983076 GZO983070:GZZ983076 HJK983070:HJV983076 HTG983070:HTR983076 IDC983070:IDN983076 IMY983070:INJ983076 IWU983070:IXF983076 JGQ983070:JHB983076 JQM983070:JQX983076 KAI983070:KAT983076 KKE983070:KKP983076 KUA983070:KUL983076 LDW983070:LEH983076 LNS983070:LOD983076 LXO983070:LXZ983076 MHK983070:MHV983076 MRG983070:MRR983076 NBC983070:NBN983076 NKY983070:NLJ983076 NUU983070:NVF983076 OEQ983070:OFB983076 OOM983070:OOX983076 OYI983070:OYT983076 PIE983070:PIP983076 PSA983070:PSL983076 QBW983070:QCH983076 QLS983070:QMD983076 QVO983070:QVZ983076 RFK983070:RFV983076 RPG983070:RPR983076 RZC983070:RZN983076 SIY983070:SJJ983076 SSU983070:STF983076 TCQ983070:TDB983076 TMM983070:TMX983076 TWI983070:TWT983076 UGE983070:UGP983076 UQA983070:UQL983076 UZW983070:VAH983076 VJS983070:VKD983076 VTO983070:VTZ983076 WDK983070:WDV983076 WNG983070:WNR983076 UM34:UX36 KQ34:LB36 WXC34:WXN36 WNG34:WNR36 WDK34:WDV36 VTO34:VTZ36 VJS34:VKD36 UZW34:VAH36 UQA34:UQL36 UGE34:UGP36 TWI34:TWT36 TMM34:TMX36 TCQ34:TDB36 SSU34:STF36 SIY34:SJJ36 RZC34:RZN36 RPG34:RPR36 RFK34:RFV36 QVO34:QVZ36 QLS34:QMD36 QBW34:QCH36 PSA34:PSL36 PIE34:PIP36 OYI34:OYT36 OOM34:OOX36 OEQ34:OFB36 NUU34:NVF36 NKY34:NLJ36 NBC34:NBN36 MRG34:MRR36 MHK34:MHV36 LXO34:LXZ36 LNS34:LOD36 LDW34:LEH36 KUA34:KUL36 KKE34:KKP36 KAI34:KAT36 JQM34:JQX36 JGQ34:JHB36 IWU34:IXF36 IMY34:INJ36 IDC34:IDN36 HTG34:HTR36 HJK34:HJV36 GZO34:GZZ36 GPS34:GQD36 GFW34:GGH36 FWA34:FWL36 FME34:FMP36 FCI34:FCT36 ESM34:ESX36 EIQ34:EJB36 DYU34:DZF36 DOY34:DPJ36 DFC34:DFN36 CVG34:CVR36 CLK34:CLV36 CBO34:CBZ36 BRS34:BSD36 BHW34:BIH36 AYA34:AYL36 AOE34:AOP36 AOE26:AOP26 AYA26:AYL26 BHW26:BIH26 BRS26:BSD26 CBO26:CBZ26 CLK26:CLV26 CVG26:CVR26 DFC26:DFN26 DOY26:DPJ26 DYU26:DZF26 EIQ26:EJB26 ESM26:ESX26 FCI26:FCT26 FME26:FMP26 FWA26:FWL26 GFW26:GGH26 GPS26:GQD26 GZO26:GZZ26 HJK26:HJV26 HTG26:HTR26 IDC26:IDN26 IMY26:INJ26 IWU26:IXF26 JGQ26:JHB26 JQM26:JQX26 KAI26:KAT26 KKE26:KKP26 KUA26:KUL26 LDW26:LEH26 LNS26:LOD26 LXO26:LXZ26 MHK26:MHV26 MRG26:MRR26 NBC26:NBN26 NKY26:NLJ26 NUU26:NVF26 OEQ26:OFB26 OOM26:OOX26 OYI26:OYT26 PIE26:PIP26 PSA26:PSL26 QBW26:QCH26 QLS26:QMD26 QVO26:QVZ26 RFK26:RFV26 RPG26:RPR26 RZC26:RZN26 SIY26:SJJ26 SSU26:STF26 TCQ26:TDB26 TMM26:TMX26 TWI26:TWT26 UGE26:UGP26 UQA26:UQL26 UZW26:VAH26 VJS26:VKD26 VTO26:VTZ26 WDK26:WDV26 WNG26:WNR26 WXC26:WXN26 KQ26:LB26 UM26:UX26 AEI26:AET26 AOE30:AOP30 AYA30:AYL30 BHW30:BIH30 BRS30:BSD30 CBO30:CBZ30 CLK30:CLV30 CVG30:CVR30 DFC30:DFN30 DOY30:DPJ30 DYU30:DZF30 EIQ30:EJB30 ESM30:ESX30 FCI30:FCT30 FME30:FMP30 FWA30:FWL30 GFW30:GGH30 GPS30:GQD30 GZO30:GZZ30 HJK30:HJV30 HTG30:HTR30 IDC30:IDN30 IMY30:INJ30 IWU30:IXF30 JGQ30:JHB30 JQM30:JQX30 KAI30:KAT30 KKE30:KKP30 KUA30:KUL30 LDW30:LEH30 LNS30:LOD30 LXO30:LXZ30 MHK30:MHV30 MRG30:MRR30 NBC30:NBN30 NKY30:NLJ30 NUU30:NVF30 OEQ30:OFB30 OOM30:OOX30 OYI30:OYT30 PIE30:PIP30 PSA30:PSL30 QBW30:QCH30 QLS30:QMD30 QVO30:QVZ30 RFK30:RFV30 RPG30:RPR30 RZC30:RZN30 SIY30:SJJ30 SSU30:STF30 TCQ30:TDB30 TMM30:TMX30 TWI30:TWT30 UGE30:UGP30 UQA30:UQL30 UZW30:VAH30 VJS30:VKD30 VTO30:VTZ30 WDK30:WDV30 WNG30:WNR30 WXC30:WXN30 KQ30:LB30 UM30:UX30 AEI30:AET30 AEI34:AET36 L34:BE34 L26:BE26 L30:BE30 L65566:BF65572 L983070:BF983076 L917534:BF917540 L851998:BF852004 L786462:BF786468 L720926:BF720932 L655390:BF655396 L589854:BF589860 L524318:BF524324 L458782:BF458788 L393246:BF393252 L327710:BF327716 L262174:BF262180 L196638:BF196644 L131102:BF131108 L35:BF36"/>
    <dataValidation allowBlank="1" promptTitle="checkPeriodRange" sqref="Q25 KV25 UR25 AEN25 AOJ25 AYF25 BIB25 BRX25 CBT25 CLP25 CVL25 DFH25 DPD25 DYZ25 EIV25 ESR25 FCN25 FMJ25 FWF25 GGB25 GPX25 GZT25 HJP25 HTL25 IDH25 IND25 IWZ25 JGV25 JQR25 KAN25 KKJ25 KUF25 LEB25 LNX25 LXT25 MHP25 MRL25 NBH25 NLD25 NUZ25 OEV25 OOR25 OYN25 PIJ25 PSF25 QCB25 QLX25 QVT25 RFP25 RPL25 RZH25 SJD25 SSZ25 TCV25 TMR25 TWN25 UGJ25 UQF25 VAB25 VJX25 VTT25 WDP25 WNL25 WXH25 Q65565 KV65565 UR65565 AEN65565 AOJ65565 AYF65565 BIB65565 BRX65565 CBT65565 CLP65565 CVL65565 DFH65565 DPD65565 DYZ65565 EIV65565 ESR65565 FCN65565 FMJ65565 FWF65565 GGB65565 GPX65565 GZT65565 HJP65565 HTL65565 IDH65565 IND65565 IWZ65565 JGV65565 JQR65565 KAN65565 KKJ65565 KUF65565 LEB65565 LNX65565 LXT65565 MHP65565 MRL65565 NBH65565 NLD65565 NUZ65565 OEV65565 OOR65565 OYN65565 PIJ65565 PSF65565 QCB65565 QLX65565 QVT65565 RFP65565 RPL65565 RZH65565 SJD65565 SSZ65565 TCV65565 TMR65565 TWN65565 UGJ65565 UQF65565 VAB65565 VJX65565 VTT65565 WDP65565 WNL65565 WXH65565 Q131101 KV131101 UR131101 AEN131101 AOJ131101 AYF131101 BIB131101 BRX131101 CBT131101 CLP131101 CVL131101 DFH131101 DPD131101 DYZ131101 EIV131101 ESR131101 FCN131101 FMJ131101 FWF131101 GGB131101 GPX131101 GZT131101 HJP131101 HTL131101 IDH131101 IND131101 IWZ131101 JGV131101 JQR131101 KAN131101 KKJ131101 KUF131101 LEB131101 LNX131101 LXT131101 MHP131101 MRL131101 NBH131101 NLD131101 NUZ131101 OEV131101 OOR131101 OYN131101 PIJ131101 PSF131101 QCB131101 QLX131101 QVT131101 RFP131101 RPL131101 RZH131101 SJD131101 SSZ131101 TCV131101 TMR131101 TWN131101 UGJ131101 UQF131101 VAB131101 VJX131101 VTT131101 WDP131101 WNL131101 WXH131101 Q196637 KV196637 UR196637 AEN196637 AOJ196637 AYF196637 BIB196637 BRX196637 CBT196637 CLP196637 CVL196637 DFH196637 DPD196637 DYZ196637 EIV196637 ESR196637 FCN196637 FMJ196637 FWF196637 GGB196637 GPX196637 GZT196637 HJP196637 HTL196637 IDH196637 IND196637 IWZ196637 JGV196637 JQR196637 KAN196637 KKJ196637 KUF196637 LEB196637 LNX196637 LXT196637 MHP196637 MRL196637 NBH196637 NLD196637 NUZ196637 OEV196637 OOR196637 OYN196637 PIJ196637 PSF196637 QCB196637 QLX196637 QVT196637 RFP196637 RPL196637 RZH196637 SJD196637 SSZ196637 TCV196637 TMR196637 TWN196637 UGJ196637 UQF196637 VAB196637 VJX196637 VTT196637 WDP196637 WNL196637 WXH196637 Q262173 KV262173 UR262173 AEN262173 AOJ262173 AYF262173 BIB262173 BRX262173 CBT262173 CLP262173 CVL262173 DFH262173 DPD262173 DYZ262173 EIV262173 ESR262173 FCN262173 FMJ262173 FWF262173 GGB262173 GPX262173 GZT262173 HJP262173 HTL262173 IDH262173 IND262173 IWZ262173 JGV262173 JQR262173 KAN262173 KKJ262173 KUF262173 LEB262173 LNX262173 LXT262173 MHP262173 MRL262173 NBH262173 NLD262173 NUZ262173 OEV262173 OOR262173 OYN262173 PIJ262173 PSF262173 QCB262173 QLX262173 QVT262173 RFP262173 RPL262173 RZH262173 SJD262173 SSZ262173 TCV262173 TMR262173 TWN262173 UGJ262173 UQF262173 VAB262173 VJX262173 VTT262173 WDP262173 WNL262173 WXH262173 Q327709 KV327709 UR327709 AEN327709 AOJ327709 AYF327709 BIB327709 BRX327709 CBT327709 CLP327709 CVL327709 DFH327709 DPD327709 DYZ327709 EIV327709 ESR327709 FCN327709 FMJ327709 FWF327709 GGB327709 GPX327709 GZT327709 HJP327709 HTL327709 IDH327709 IND327709 IWZ327709 JGV327709 JQR327709 KAN327709 KKJ327709 KUF327709 LEB327709 LNX327709 LXT327709 MHP327709 MRL327709 NBH327709 NLD327709 NUZ327709 OEV327709 OOR327709 OYN327709 PIJ327709 PSF327709 QCB327709 QLX327709 QVT327709 RFP327709 RPL327709 RZH327709 SJD327709 SSZ327709 TCV327709 TMR327709 TWN327709 UGJ327709 UQF327709 VAB327709 VJX327709 VTT327709 WDP327709 WNL327709 WXH327709 Q393245 KV393245 UR393245 AEN393245 AOJ393245 AYF393245 BIB393245 BRX393245 CBT393245 CLP393245 CVL393245 DFH393245 DPD393245 DYZ393245 EIV393245 ESR393245 FCN393245 FMJ393245 FWF393245 GGB393245 GPX393245 GZT393245 HJP393245 HTL393245 IDH393245 IND393245 IWZ393245 JGV393245 JQR393245 KAN393245 KKJ393245 KUF393245 LEB393245 LNX393245 LXT393245 MHP393245 MRL393245 NBH393245 NLD393245 NUZ393245 OEV393245 OOR393245 OYN393245 PIJ393245 PSF393245 QCB393245 QLX393245 QVT393245 RFP393245 RPL393245 RZH393245 SJD393245 SSZ393245 TCV393245 TMR393245 TWN393245 UGJ393245 UQF393245 VAB393245 VJX393245 VTT393245 WDP393245 WNL393245 WXH393245 Q458781 KV458781 UR458781 AEN458781 AOJ458781 AYF458781 BIB458781 BRX458781 CBT458781 CLP458781 CVL458781 DFH458781 DPD458781 DYZ458781 EIV458781 ESR458781 FCN458781 FMJ458781 FWF458781 GGB458781 GPX458781 GZT458781 HJP458781 HTL458781 IDH458781 IND458781 IWZ458781 JGV458781 JQR458781 KAN458781 KKJ458781 KUF458781 LEB458781 LNX458781 LXT458781 MHP458781 MRL458781 NBH458781 NLD458781 NUZ458781 OEV458781 OOR458781 OYN458781 PIJ458781 PSF458781 QCB458781 QLX458781 QVT458781 RFP458781 RPL458781 RZH458781 SJD458781 SSZ458781 TCV458781 TMR458781 TWN458781 UGJ458781 UQF458781 VAB458781 VJX458781 VTT458781 WDP458781 WNL458781 WXH458781 Q524317 KV524317 UR524317 AEN524317 AOJ524317 AYF524317 BIB524317 BRX524317 CBT524317 CLP524317 CVL524317 DFH524317 DPD524317 DYZ524317 EIV524317 ESR524317 FCN524317 FMJ524317 FWF524317 GGB524317 GPX524317 GZT524317 HJP524317 HTL524317 IDH524317 IND524317 IWZ524317 JGV524317 JQR524317 KAN524317 KKJ524317 KUF524317 LEB524317 LNX524317 LXT524317 MHP524317 MRL524317 NBH524317 NLD524317 NUZ524317 OEV524317 OOR524317 OYN524317 PIJ524317 PSF524317 QCB524317 QLX524317 QVT524317 RFP524317 RPL524317 RZH524317 SJD524317 SSZ524317 TCV524317 TMR524317 TWN524317 UGJ524317 UQF524317 VAB524317 VJX524317 VTT524317 WDP524317 WNL524317 WXH524317 Q589853 KV589853 UR589853 AEN589853 AOJ589853 AYF589853 BIB589853 BRX589853 CBT589853 CLP589853 CVL589853 DFH589853 DPD589853 DYZ589853 EIV589853 ESR589853 FCN589853 FMJ589853 FWF589853 GGB589853 GPX589853 GZT589853 HJP589853 HTL589853 IDH589853 IND589853 IWZ589853 JGV589853 JQR589853 KAN589853 KKJ589853 KUF589853 LEB589853 LNX589853 LXT589853 MHP589853 MRL589853 NBH589853 NLD589853 NUZ589853 OEV589853 OOR589853 OYN589853 PIJ589853 PSF589853 QCB589853 QLX589853 QVT589853 RFP589853 RPL589853 RZH589853 SJD589853 SSZ589853 TCV589853 TMR589853 TWN589853 UGJ589853 UQF589853 VAB589853 VJX589853 VTT589853 WDP589853 WNL589853 WXH589853 Q655389 KV655389 UR655389 AEN655389 AOJ655389 AYF655389 BIB655389 BRX655389 CBT655389 CLP655389 CVL655389 DFH655389 DPD655389 DYZ655389 EIV655389 ESR655389 FCN655389 FMJ655389 FWF655389 GGB655389 GPX655389 GZT655389 HJP655389 HTL655389 IDH655389 IND655389 IWZ655389 JGV655389 JQR655389 KAN655389 KKJ655389 KUF655389 LEB655389 LNX655389 LXT655389 MHP655389 MRL655389 NBH655389 NLD655389 NUZ655389 OEV655389 OOR655389 OYN655389 PIJ655389 PSF655389 QCB655389 QLX655389 QVT655389 RFP655389 RPL655389 RZH655389 SJD655389 SSZ655389 TCV655389 TMR655389 TWN655389 UGJ655389 UQF655389 VAB655389 VJX655389 VTT655389 WDP655389 WNL655389 WXH655389 Q720925 KV720925 UR720925 AEN720925 AOJ720925 AYF720925 BIB720925 BRX720925 CBT720925 CLP720925 CVL720925 DFH720925 DPD720925 DYZ720925 EIV720925 ESR720925 FCN720925 FMJ720925 FWF720925 GGB720925 GPX720925 GZT720925 HJP720925 HTL720925 IDH720925 IND720925 IWZ720925 JGV720925 JQR720925 KAN720925 KKJ720925 KUF720925 LEB720925 LNX720925 LXT720925 MHP720925 MRL720925 NBH720925 NLD720925 NUZ720925 OEV720925 OOR720925 OYN720925 PIJ720925 PSF720925 QCB720925 QLX720925 QVT720925 RFP720925 RPL720925 RZH720925 SJD720925 SSZ720925 TCV720925 TMR720925 TWN720925 UGJ720925 UQF720925 VAB720925 VJX720925 VTT720925 WDP720925 WNL720925 WXH720925 Q786461 KV786461 UR786461 AEN786461 AOJ786461 AYF786461 BIB786461 BRX786461 CBT786461 CLP786461 CVL786461 DFH786461 DPD786461 DYZ786461 EIV786461 ESR786461 FCN786461 FMJ786461 FWF786461 GGB786461 GPX786461 GZT786461 HJP786461 HTL786461 IDH786461 IND786461 IWZ786461 JGV786461 JQR786461 KAN786461 KKJ786461 KUF786461 LEB786461 LNX786461 LXT786461 MHP786461 MRL786461 NBH786461 NLD786461 NUZ786461 OEV786461 OOR786461 OYN786461 PIJ786461 PSF786461 QCB786461 QLX786461 QVT786461 RFP786461 RPL786461 RZH786461 SJD786461 SSZ786461 TCV786461 TMR786461 TWN786461 UGJ786461 UQF786461 VAB786461 VJX786461 VTT786461 WDP786461 WNL786461 WXH786461 Q851997 KV851997 UR851997 AEN851997 AOJ851997 AYF851997 BIB851997 BRX851997 CBT851997 CLP851997 CVL851997 DFH851997 DPD851997 DYZ851997 EIV851997 ESR851997 FCN851997 FMJ851997 FWF851997 GGB851997 GPX851997 GZT851997 HJP851997 HTL851997 IDH851997 IND851997 IWZ851997 JGV851997 JQR851997 KAN851997 KKJ851997 KUF851997 LEB851997 LNX851997 LXT851997 MHP851997 MRL851997 NBH851997 NLD851997 NUZ851997 OEV851997 OOR851997 OYN851997 PIJ851997 PSF851997 QCB851997 QLX851997 QVT851997 RFP851997 RPL851997 RZH851997 SJD851997 SSZ851997 TCV851997 TMR851997 TWN851997 UGJ851997 UQF851997 VAB851997 VJX851997 VTT851997 WDP851997 WNL851997 WXH851997 Q917533 KV917533 UR917533 AEN917533 AOJ917533 AYF917533 BIB917533 BRX917533 CBT917533 CLP917533 CVL917533 DFH917533 DPD917533 DYZ917533 EIV917533 ESR917533 FCN917533 FMJ917533 FWF917533 GGB917533 GPX917533 GZT917533 HJP917533 HTL917533 IDH917533 IND917533 IWZ917533 JGV917533 JQR917533 KAN917533 KKJ917533 KUF917533 LEB917533 LNX917533 LXT917533 MHP917533 MRL917533 NBH917533 NLD917533 NUZ917533 OEV917533 OOR917533 OYN917533 PIJ917533 PSF917533 QCB917533 QLX917533 QVT917533 RFP917533 RPL917533 RZH917533 SJD917533 SSZ917533 TCV917533 TMR917533 TWN917533 UGJ917533 UQF917533 VAB917533 VJX917533 VTT917533 WDP917533 WNL917533 WXH917533 Q983069 KV983069 UR983069 AEN983069 AOJ983069 AYF983069 BIB983069 BRX983069 CBT983069 CLP983069 CVL983069 DFH983069 DPD983069 DYZ983069 EIV983069 ESR983069 FCN983069 FMJ983069 FWF983069 GGB983069 GPX983069 GZT983069 HJP983069 HTL983069 IDH983069 IND983069 IWZ983069 JGV983069 JQR983069 KAN983069 KKJ983069 KUF983069 LEB983069 LNX983069 LXT983069 MHP983069 MRL983069 NBH983069 NLD983069 NUZ983069 OEV983069 OOR983069 OYN983069 PIJ983069 PSF983069 QCB983069 QLX983069 QVT983069 RFP983069 RPL983069 RZH983069 SJD983069 SSZ983069 TCV983069 TMR983069 TWN983069 UGJ983069 UQF983069 VAB983069 VJX983069 VTT983069 WDP983069 WNL983069 WXH983069 Q29 KV29 UR29 AEN29 AOJ29 AYF29 BIB29 BRX29 CBT29 CLP29 CVL29 DFH29 DPD29 DYZ29 EIV29 ESR29 FCN29 FMJ29 FWF29 GGB29 GPX29 GZT29 HJP29 HTL29 IDH29 IND29 IWZ29 JGV29 JQR29 KAN29 KKJ29 KUF29 LEB29 LNX29 LXT29 MHP29 MRL29 NBH29 NLD29 NUZ29 OEV29 OOR29 OYN29 PIJ29 PSF29 QCB29 QLX29 QVT29 RFP29 RPL29 RZH29 SJD29 SSZ29 TCV29 TMR29 TWN29 UGJ29 UQF29 VAB29 VJX29 VTT29 WDP29 WNL29 WXH29 Q33 KV33 UR33 AEN33 AOJ33 AYF33 BIB33 BRX33 CBT33 CLP33 CVL33 DFH33 DPD33 DYZ33 EIV33 ESR33 FCN33 FMJ33 FWF33 GGB33 GPX33 GZT33 HJP33 HTL33 IDH33 IND33 IWZ33 JGV33 JQR33 KAN33 KKJ33 KUF33 LEB33 LNX33 LXT33 MHP33 MRL33 NBH33 NLD33 NUZ33 OEV33 OOR33 OYN33 PIJ33 PSF33 QCB33 QLX33 QVT33 RFP33 RPL33 RZH33 SJD33 SSZ33 TCV33 TMR33 TWN33 UGJ33 UQF33 VAB33 VJX33 VTT33 WDP33 WNL33 WXH33 X29 X65565 X131101 X196637 X262173 X327709 X393245 X458781 X524317 X589853 X655389 X720925 X786461 X851997 X917533 X983069 X25 X33 AE29 AE65565 AE131101 AE196637 AE262173 AE327709 AE393245 AE458781 AE524317 AE589853 AE655389 AE720925 AE786461 AE851997 AE917533 AE983069 AE25 AE33 AL29 AL65565 AL131101 AL196637 AL262173 AL327709 AL393245 AL458781 AL524317 AL589853 AL655389 AL720925 AL786461 AL851997 AL917533 AL983069 AL25 AL33 AS29 AS65565 AS131101 AS196637 AS262173 AS327709 AS393245 AS458781 AS524317 AS589853 AS655389 AS720925 AS786461 AS851997 AS917533 AS983069 AS25 AS33 AZ29 AZ65565 AZ131101 AZ196637 AZ262173 AZ327709 AZ393245 AZ458781 AZ524317 AZ589853 AZ655389 AZ720925 AZ786461 AZ851997 AZ917533 AZ983069 AZ25 AZ33"/>
    <dataValidation allowBlank="1" showInputMessage="1" showErrorMessage="1" prompt="Для выбора выполните двойной щелчок левой клавиши мыши по соответствующей ячейке." sqref="S65564 KX65564 UT65564 AEP65564 AOL65564 AYH65564 BID65564 BRZ65564 CBV65564 CLR65564 CVN65564 DFJ65564 DPF65564 DZB65564 EIX65564 EST65564 FCP65564 FML65564 FWH65564 GGD65564 GPZ65564 GZV65564 HJR65564 HTN65564 IDJ65564 INF65564 IXB65564 JGX65564 JQT65564 KAP65564 KKL65564 KUH65564 LED65564 LNZ65564 LXV65564 MHR65564 MRN65564 NBJ65564 NLF65564 NVB65564 OEX65564 OOT65564 OYP65564 PIL65564 PSH65564 QCD65564 QLZ65564 QVV65564 RFR65564 RPN65564 RZJ65564 SJF65564 STB65564 TCX65564 TMT65564 TWP65564 UGL65564 UQH65564 VAD65564 VJZ65564 VTV65564 WDR65564 WNN65564 WXJ65564 S131100 KX131100 UT131100 AEP131100 AOL131100 AYH131100 BID131100 BRZ131100 CBV131100 CLR131100 CVN131100 DFJ131100 DPF131100 DZB131100 EIX131100 EST131100 FCP131100 FML131100 FWH131100 GGD131100 GPZ131100 GZV131100 HJR131100 HTN131100 IDJ131100 INF131100 IXB131100 JGX131100 JQT131100 KAP131100 KKL131100 KUH131100 LED131100 LNZ131100 LXV131100 MHR131100 MRN131100 NBJ131100 NLF131100 NVB131100 OEX131100 OOT131100 OYP131100 PIL131100 PSH131100 QCD131100 QLZ131100 QVV131100 RFR131100 RPN131100 RZJ131100 SJF131100 STB131100 TCX131100 TMT131100 TWP131100 UGL131100 UQH131100 VAD131100 VJZ131100 VTV131100 WDR131100 WNN131100 WXJ131100 S196636 KX196636 UT196636 AEP196636 AOL196636 AYH196636 BID196636 BRZ196636 CBV196636 CLR196636 CVN196636 DFJ196636 DPF196636 DZB196636 EIX196636 EST196636 FCP196636 FML196636 FWH196636 GGD196636 GPZ196636 GZV196636 HJR196636 HTN196636 IDJ196636 INF196636 IXB196636 JGX196636 JQT196636 KAP196636 KKL196636 KUH196636 LED196636 LNZ196636 LXV196636 MHR196636 MRN196636 NBJ196636 NLF196636 NVB196636 OEX196636 OOT196636 OYP196636 PIL196636 PSH196636 QCD196636 QLZ196636 QVV196636 RFR196636 RPN196636 RZJ196636 SJF196636 STB196636 TCX196636 TMT196636 TWP196636 UGL196636 UQH196636 VAD196636 VJZ196636 VTV196636 WDR196636 WNN196636 WXJ196636 S262172 KX262172 UT262172 AEP262172 AOL262172 AYH262172 BID262172 BRZ262172 CBV262172 CLR262172 CVN262172 DFJ262172 DPF262172 DZB262172 EIX262172 EST262172 FCP262172 FML262172 FWH262172 GGD262172 GPZ262172 GZV262172 HJR262172 HTN262172 IDJ262172 INF262172 IXB262172 JGX262172 JQT262172 KAP262172 KKL262172 KUH262172 LED262172 LNZ262172 LXV262172 MHR262172 MRN262172 NBJ262172 NLF262172 NVB262172 OEX262172 OOT262172 OYP262172 PIL262172 PSH262172 QCD262172 QLZ262172 QVV262172 RFR262172 RPN262172 RZJ262172 SJF262172 STB262172 TCX262172 TMT262172 TWP262172 UGL262172 UQH262172 VAD262172 VJZ262172 VTV262172 WDR262172 WNN262172 WXJ262172 S327708 KX327708 UT327708 AEP327708 AOL327708 AYH327708 BID327708 BRZ327708 CBV327708 CLR327708 CVN327708 DFJ327708 DPF327708 DZB327708 EIX327708 EST327708 FCP327708 FML327708 FWH327708 GGD327708 GPZ327708 GZV327708 HJR327708 HTN327708 IDJ327708 INF327708 IXB327708 JGX327708 JQT327708 KAP327708 KKL327708 KUH327708 LED327708 LNZ327708 LXV327708 MHR327708 MRN327708 NBJ327708 NLF327708 NVB327708 OEX327708 OOT327708 OYP327708 PIL327708 PSH327708 QCD327708 QLZ327708 QVV327708 RFR327708 RPN327708 RZJ327708 SJF327708 STB327708 TCX327708 TMT327708 TWP327708 UGL327708 UQH327708 VAD327708 VJZ327708 VTV327708 WDR327708 WNN327708 WXJ327708 S393244 KX393244 UT393244 AEP393244 AOL393244 AYH393244 BID393244 BRZ393244 CBV393244 CLR393244 CVN393244 DFJ393244 DPF393244 DZB393244 EIX393244 EST393244 FCP393244 FML393244 FWH393244 GGD393244 GPZ393244 GZV393244 HJR393244 HTN393244 IDJ393244 INF393244 IXB393244 JGX393244 JQT393244 KAP393244 KKL393244 KUH393244 LED393244 LNZ393244 LXV393244 MHR393244 MRN393244 NBJ393244 NLF393244 NVB393244 OEX393244 OOT393244 OYP393244 PIL393244 PSH393244 QCD393244 QLZ393244 QVV393244 RFR393244 RPN393244 RZJ393244 SJF393244 STB393244 TCX393244 TMT393244 TWP393244 UGL393244 UQH393244 VAD393244 VJZ393244 VTV393244 WDR393244 WNN393244 WXJ393244 S458780 KX458780 UT458780 AEP458780 AOL458780 AYH458780 BID458780 BRZ458780 CBV458780 CLR458780 CVN458780 DFJ458780 DPF458780 DZB458780 EIX458780 EST458780 FCP458780 FML458780 FWH458780 GGD458780 GPZ458780 GZV458780 HJR458780 HTN458780 IDJ458780 INF458780 IXB458780 JGX458780 JQT458780 KAP458780 KKL458780 KUH458780 LED458780 LNZ458780 LXV458780 MHR458780 MRN458780 NBJ458780 NLF458780 NVB458780 OEX458780 OOT458780 OYP458780 PIL458780 PSH458780 QCD458780 QLZ458780 QVV458780 RFR458780 RPN458780 RZJ458780 SJF458780 STB458780 TCX458780 TMT458780 TWP458780 UGL458780 UQH458780 VAD458780 VJZ458780 VTV458780 WDR458780 WNN458780 WXJ458780 S524316 KX524316 UT524316 AEP524316 AOL524316 AYH524316 BID524316 BRZ524316 CBV524316 CLR524316 CVN524316 DFJ524316 DPF524316 DZB524316 EIX524316 EST524316 FCP524316 FML524316 FWH524316 GGD524316 GPZ524316 GZV524316 HJR524316 HTN524316 IDJ524316 INF524316 IXB524316 JGX524316 JQT524316 KAP524316 KKL524316 KUH524316 LED524316 LNZ524316 LXV524316 MHR524316 MRN524316 NBJ524316 NLF524316 NVB524316 OEX524316 OOT524316 OYP524316 PIL524316 PSH524316 QCD524316 QLZ524316 QVV524316 RFR524316 RPN524316 RZJ524316 SJF524316 STB524316 TCX524316 TMT524316 TWP524316 UGL524316 UQH524316 VAD524316 VJZ524316 VTV524316 WDR524316 WNN524316 WXJ524316 S589852 KX589852 UT589852 AEP589852 AOL589852 AYH589852 BID589852 BRZ589852 CBV589852 CLR589852 CVN589852 DFJ589852 DPF589852 DZB589852 EIX589852 EST589852 FCP589852 FML589852 FWH589852 GGD589852 GPZ589852 GZV589852 HJR589852 HTN589852 IDJ589852 INF589852 IXB589852 JGX589852 JQT589852 KAP589852 KKL589852 KUH589852 LED589852 LNZ589852 LXV589852 MHR589852 MRN589852 NBJ589852 NLF589852 NVB589852 OEX589852 OOT589852 OYP589852 PIL589852 PSH589852 QCD589852 QLZ589852 QVV589852 RFR589852 RPN589852 RZJ589852 SJF589852 STB589852 TCX589852 TMT589852 TWP589852 UGL589852 UQH589852 VAD589852 VJZ589852 VTV589852 WDR589852 WNN589852 WXJ589852 S655388 KX655388 UT655388 AEP655388 AOL655388 AYH655388 BID655388 BRZ655388 CBV655388 CLR655388 CVN655388 DFJ655388 DPF655388 DZB655388 EIX655388 EST655388 FCP655388 FML655388 FWH655388 GGD655388 GPZ655388 GZV655388 HJR655388 HTN655388 IDJ655388 INF655388 IXB655388 JGX655388 JQT655388 KAP655388 KKL655388 KUH655388 LED655388 LNZ655388 LXV655388 MHR655388 MRN655388 NBJ655388 NLF655388 NVB655388 OEX655388 OOT655388 OYP655388 PIL655388 PSH655388 QCD655388 QLZ655388 QVV655388 RFR655388 RPN655388 RZJ655388 SJF655388 STB655388 TCX655388 TMT655388 TWP655388 UGL655388 UQH655388 VAD655388 VJZ655388 VTV655388 WDR655388 WNN655388 WXJ655388 S720924 KX720924 UT720924 AEP720924 AOL720924 AYH720924 BID720924 BRZ720924 CBV720924 CLR720924 CVN720924 DFJ720924 DPF720924 DZB720924 EIX720924 EST720924 FCP720924 FML720924 FWH720924 GGD720924 GPZ720924 GZV720924 HJR720924 HTN720924 IDJ720924 INF720924 IXB720924 JGX720924 JQT720924 KAP720924 KKL720924 KUH720924 LED720924 LNZ720924 LXV720924 MHR720924 MRN720924 NBJ720924 NLF720924 NVB720924 OEX720924 OOT720924 OYP720924 PIL720924 PSH720924 QCD720924 QLZ720924 QVV720924 RFR720924 RPN720924 RZJ720924 SJF720924 STB720924 TCX720924 TMT720924 TWP720924 UGL720924 UQH720924 VAD720924 VJZ720924 VTV720924 WDR720924 WNN720924 WXJ720924 S786460 KX786460 UT786460 AEP786460 AOL786460 AYH786460 BID786460 BRZ786460 CBV786460 CLR786460 CVN786460 DFJ786460 DPF786460 DZB786460 EIX786460 EST786460 FCP786460 FML786460 FWH786460 GGD786460 GPZ786460 GZV786460 HJR786460 HTN786460 IDJ786460 INF786460 IXB786460 JGX786460 JQT786460 KAP786460 KKL786460 KUH786460 LED786460 LNZ786460 LXV786460 MHR786460 MRN786460 NBJ786460 NLF786460 NVB786460 OEX786460 OOT786460 OYP786460 PIL786460 PSH786460 QCD786460 QLZ786460 QVV786460 RFR786460 RPN786460 RZJ786460 SJF786460 STB786460 TCX786460 TMT786460 TWP786460 UGL786460 UQH786460 VAD786460 VJZ786460 VTV786460 WDR786460 WNN786460 WXJ786460 S851996 KX851996 UT851996 AEP851996 AOL851996 AYH851996 BID851996 BRZ851996 CBV851996 CLR851996 CVN851996 DFJ851996 DPF851996 DZB851996 EIX851996 EST851996 FCP851996 FML851996 FWH851996 GGD851996 GPZ851996 GZV851996 HJR851996 HTN851996 IDJ851996 INF851996 IXB851996 JGX851996 JQT851996 KAP851996 KKL851996 KUH851996 LED851996 LNZ851996 LXV851996 MHR851996 MRN851996 NBJ851996 NLF851996 NVB851996 OEX851996 OOT851996 OYP851996 PIL851996 PSH851996 QCD851996 QLZ851996 QVV851996 RFR851996 RPN851996 RZJ851996 SJF851996 STB851996 TCX851996 TMT851996 TWP851996 UGL851996 UQH851996 VAD851996 VJZ851996 VTV851996 WDR851996 WNN851996 WXJ851996 S917532 KX917532 UT917532 AEP917532 AOL917532 AYH917532 BID917532 BRZ917532 CBV917532 CLR917532 CVN917532 DFJ917532 DPF917532 DZB917532 EIX917532 EST917532 FCP917532 FML917532 FWH917532 GGD917532 GPZ917532 GZV917532 HJR917532 HTN917532 IDJ917532 INF917532 IXB917532 JGX917532 JQT917532 KAP917532 KKL917532 KUH917532 LED917532 LNZ917532 LXV917532 MHR917532 MRN917532 NBJ917532 NLF917532 NVB917532 OEX917532 OOT917532 OYP917532 PIL917532 PSH917532 QCD917532 QLZ917532 QVV917532 RFR917532 RPN917532 RZJ917532 SJF917532 STB917532 TCX917532 TMT917532 TWP917532 UGL917532 UQH917532 VAD917532 VJZ917532 VTV917532 WDR917532 WNN917532 WXJ917532 S983068 KX983068 UT983068 AEP983068 AOL983068 AYH983068 BID983068 BRZ983068 CBV983068 CLR983068 CVN983068 DFJ983068 DPF983068 DZB983068 EIX983068 EST983068 FCP983068 FML983068 FWH983068 GGD983068 GPZ983068 GZV983068 HJR983068 HTN983068 IDJ983068 INF983068 IXB983068 JGX983068 JQT983068 KAP983068 KKL983068 KUH983068 LED983068 LNZ983068 LXV983068 MHR983068 MRN983068 NBJ983068 NLF983068 NVB983068 OEX983068 OOT983068 OYP983068 PIL983068 PSH983068 QCD983068 QLZ983068 QVV983068 RFR983068 RPN983068 RZJ983068 SJF983068 STB983068 TCX983068 TMT983068 TWP983068 UGL983068 UQH983068 VAD983068 VJZ983068 VTV983068 WDR983068 WNN983068 WXJ983068 U524316 U589852 KZ65564 UV65564 AER65564 AON65564 AYJ65564 BIF65564 BSB65564 CBX65564 CLT65564 CVP65564 DFL65564 DPH65564 DZD65564 EIZ65564 ESV65564 FCR65564 FMN65564 FWJ65564 GGF65564 GQB65564 GZX65564 HJT65564 HTP65564 IDL65564 INH65564 IXD65564 JGZ65564 JQV65564 KAR65564 KKN65564 KUJ65564 LEF65564 LOB65564 LXX65564 MHT65564 MRP65564 NBL65564 NLH65564 NVD65564 OEZ65564 OOV65564 OYR65564 PIN65564 PSJ65564 QCF65564 QMB65564 QVX65564 RFT65564 RPP65564 RZL65564 SJH65564 STD65564 TCZ65564 TMV65564 TWR65564 UGN65564 UQJ65564 VAF65564 VKB65564 VTX65564 WDT65564 WNP65564 WXL65564 U655388 KZ131100 UV131100 AER131100 AON131100 AYJ131100 BIF131100 BSB131100 CBX131100 CLT131100 CVP131100 DFL131100 DPH131100 DZD131100 EIZ131100 ESV131100 FCR131100 FMN131100 FWJ131100 GGF131100 GQB131100 GZX131100 HJT131100 HTP131100 IDL131100 INH131100 IXD131100 JGZ131100 JQV131100 KAR131100 KKN131100 KUJ131100 LEF131100 LOB131100 LXX131100 MHT131100 MRP131100 NBL131100 NLH131100 NVD131100 OEZ131100 OOV131100 OYR131100 PIN131100 PSJ131100 QCF131100 QMB131100 QVX131100 RFT131100 RPP131100 RZL131100 SJH131100 STD131100 TCZ131100 TMV131100 TWR131100 UGN131100 UQJ131100 VAF131100 VKB131100 VTX131100 WDT131100 WNP131100 WXL131100 U720924 KZ196636 UV196636 AER196636 AON196636 AYJ196636 BIF196636 BSB196636 CBX196636 CLT196636 CVP196636 DFL196636 DPH196636 DZD196636 EIZ196636 ESV196636 FCR196636 FMN196636 FWJ196636 GGF196636 GQB196636 GZX196636 HJT196636 HTP196636 IDL196636 INH196636 IXD196636 JGZ196636 JQV196636 KAR196636 KKN196636 KUJ196636 LEF196636 LOB196636 LXX196636 MHT196636 MRP196636 NBL196636 NLH196636 NVD196636 OEZ196636 OOV196636 OYR196636 PIN196636 PSJ196636 QCF196636 QMB196636 QVX196636 RFT196636 RPP196636 RZL196636 SJH196636 STD196636 TCZ196636 TMV196636 TWR196636 UGN196636 UQJ196636 VAF196636 VKB196636 VTX196636 WDT196636 WNP196636 WXL196636 U786460 KZ262172 UV262172 AER262172 AON262172 AYJ262172 BIF262172 BSB262172 CBX262172 CLT262172 CVP262172 DFL262172 DPH262172 DZD262172 EIZ262172 ESV262172 FCR262172 FMN262172 FWJ262172 GGF262172 GQB262172 GZX262172 HJT262172 HTP262172 IDL262172 INH262172 IXD262172 JGZ262172 JQV262172 KAR262172 KKN262172 KUJ262172 LEF262172 LOB262172 LXX262172 MHT262172 MRP262172 NBL262172 NLH262172 NVD262172 OEZ262172 OOV262172 OYR262172 PIN262172 PSJ262172 QCF262172 QMB262172 QVX262172 RFT262172 RPP262172 RZL262172 SJH262172 STD262172 TCZ262172 TMV262172 TWR262172 UGN262172 UQJ262172 VAF262172 VKB262172 VTX262172 WDT262172 WNP262172 WXL262172 U851996 KZ327708 UV327708 AER327708 AON327708 AYJ327708 BIF327708 BSB327708 CBX327708 CLT327708 CVP327708 DFL327708 DPH327708 DZD327708 EIZ327708 ESV327708 FCR327708 FMN327708 FWJ327708 GGF327708 GQB327708 GZX327708 HJT327708 HTP327708 IDL327708 INH327708 IXD327708 JGZ327708 JQV327708 KAR327708 KKN327708 KUJ327708 LEF327708 LOB327708 LXX327708 MHT327708 MRP327708 NBL327708 NLH327708 NVD327708 OEZ327708 OOV327708 OYR327708 PIN327708 PSJ327708 QCF327708 QMB327708 QVX327708 RFT327708 RPP327708 RZL327708 SJH327708 STD327708 TCZ327708 TMV327708 TWR327708 UGN327708 UQJ327708 VAF327708 VKB327708 VTX327708 WDT327708 WNP327708 WXL327708 U917532 KZ393244 UV393244 AER393244 AON393244 AYJ393244 BIF393244 BSB393244 CBX393244 CLT393244 CVP393244 DFL393244 DPH393244 DZD393244 EIZ393244 ESV393244 FCR393244 FMN393244 FWJ393244 GGF393244 GQB393244 GZX393244 HJT393244 HTP393244 IDL393244 INH393244 IXD393244 JGZ393244 JQV393244 KAR393244 KKN393244 KUJ393244 LEF393244 LOB393244 LXX393244 MHT393244 MRP393244 NBL393244 NLH393244 NVD393244 OEZ393244 OOV393244 OYR393244 PIN393244 PSJ393244 QCF393244 QMB393244 QVX393244 RFT393244 RPP393244 RZL393244 SJH393244 STD393244 TCZ393244 TMV393244 TWR393244 UGN393244 UQJ393244 VAF393244 VKB393244 VTX393244 WDT393244 WNP393244 WXL393244 U983068 KZ458780 UV458780 AER458780 AON458780 AYJ458780 BIF458780 BSB458780 CBX458780 CLT458780 CVP458780 DFL458780 DPH458780 DZD458780 EIZ458780 ESV458780 FCR458780 FMN458780 FWJ458780 GGF458780 GQB458780 GZX458780 HJT458780 HTP458780 IDL458780 INH458780 IXD458780 JGZ458780 JQV458780 KAR458780 KKN458780 KUJ458780 LEF458780 LOB458780 LXX458780 MHT458780 MRP458780 NBL458780 NLH458780 NVD458780 OEZ458780 OOV458780 OYR458780 PIN458780 PSJ458780 QCF458780 QMB458780 QVX458780 RFT458780 RPP458780 RZL458780 SJH458780 STD458780 TCZ458780 TMV458780 TWR458780 UGN458780 UQJ458780 VAF458780 VKB458780 VTX458780 WDT458780 WNP458780 WXL458780 U65564 KZ524316 UV524316 AER524316 AON524316 AYJ524316 BIF524316 BSB524316 CBX524316 CLT524316 CVP524316 DFL524316 DPH524316 DZD524316 EIZ524316 ESV524316 FCR524316 FMN524316 FWJ524316 GGF524316 GQB524316 GZX524316 HJT524316 HTP524316 IDL524316 INH524316 IXD524316 JGZ524316 JQV524316 KAR524316 KKN524316 KUJ524316 LEF524316 LOB524316 LXX524316 MHT524316 MRP524316 NBL524316 NLH524316 NVD524316 OEZ524316 OOV524316 OYR524316 PIN524316 PSJ524316 QCF524316 QMB524316 QVX524316 RFT524316 RPP524316 RZL524316 SJH524316 STD524316 TCZ524316 TMV524316 TWR524316 UGN524316 UQJ524316 VAF524316 VKB524316 VTX524316 WDT524316 WNP524316 WXL524316 U131100 KZ589852 UV589852 AER589852 AON589852 AYJ589852 BIF589852 BSB589852 CBX589852 CLT589852 CVP589852 DFL589852 DPH589852 DZD589852 EIZ589852 ESV589852 FCR589852 FMN589852 FWJ589852 GGF589852 GQB589852 GZX589852 HJT589852 HTP589852 IDL589852 INH589852 IXD589852 JGZ589852 JQV589852 KAR589852 KKN589852 KUJ589852 LEF589852 LOB589852 LXX589852 MHT589852 MRP589852 NBL589852 NLH589852 NVD589852 OEZ589852 OOV589852 OYR589852 PIN589852 PSJ589852 QCF589852 QMB589852 QVX589852 RFT589852 RPP589852 RZL589852 SJH589852 STD589852 TCZ589852 TMV589852 TWR589852 UGN589852 UQJ589852 VAF589852 VKB589852 VTX589852 WDT589852 WNP589852 WXL589852 U196636 KZ655388 UV655388 AER655388 AON655388 AYJ655388 BIF655388 BSB655388 CBX655388 CLT655388 CVP655388 DFL655388 DPH655388 DZD655388 EIZ655388 ESV655388 FCR655388 FMN655388 FWJ655388 GGF655388 GQB655388 GZX655388 HJT655388 HTP655388 IDL655388 INH655388 IXD655388 JGZ655388 JQV655388 KAR655388 KKN655388 KUJ655388 LEF655388 LOB655388 LXX655388 MHT655388 MRP655388 NBL655388 NLH655388 NVD655388 OEZ655388 OOV655388 OYR655388 PIN655388 PSJ655388 QCF655388 QMB655388 QVX655388 RFT655388 RPP655388 RZL655388 SJH655388 STD655388 TCZ655388 TMV655388 TWR655388 UGN655388 UQJ655388 VAF655388 VKB655388 VTX655388 WDT655388 WNP655388 WXL655388 U262172 KZ720924 UV720924 AER720924 AON720924 AYJ720924 BIF720924 BSB720924 CBX720924 CLT720924 CVP720924 DFL720924 DPH720924 DZD720924 EIZ720924 ESV720924 FCR720924 FMN720924 FWJ720924 GGF720924 GQB720924 GZX720924 HJT720924 HTP720924 IDL720924 INH720924 IXD720924 JGZ720924 JQV720924 KAR720924 KKN720924 KUJ720924 LEF720924 LOB720924 LXX720924 MHT720924 MRP720924 NBL720924 NLH720924 NVD720924 OEZ720924 OOV720924 OYR720924 PIN720924 PSJ720924 QCF720924 QMB720924 QVX720924 RFT720924 RPP720924 RZL720924 SJH720924 STD720924 TCZ720924 TMV720924 TWR720924 UGN720924 UQJ720924 VAF720924 VKB720924 VTX720924 WDT720924 WNP720924 WXL720924 WXL24 KZ786460 UV786460 AER786460 AON786460 AYJ786460 BIF786460 BSB786460 CBX786460 CLT786460 CVP786460 DFL786460 DPH786460 DZD786460 EIZ786460 ESV786460 FCR786460 FMN786460 FWJ786460 GGF786460 GQB786460 GZX786460 HJT786460 HTP786460 IDL786460 INH786460 IXD786460 JGZ786460 JQV786460 KAR786460 KKN786460 KUJ786460 LEF786460 LOB786460 LXX786460 MHT786460 MRP786460 NBL786460 NLH786460 NVD786460 OEZ786460 OOV786460 OYR786460 PIN786460 PSJ786460 QCF786460 QMB786460 QVX786460 RFT786460 RPP786460 RZL786460 SJH786460 STD786460 TCZ786460 TMV786460 TWR786460 UGN786460 UQJ786460 VAF786460 VKB786460 VTX786460 WDT786460 WNP786460 WXL786460 U24 KZ851996 UV851996 AER851996 AON851996 AYJ851996 BIF851996 BSB851996 CBX851996 CLT851996 CVP851996 DFL851996 DPH851996 DZD851996 EIZ851996 ESV851996 FCR851996 FMN851996 FWJ851996 GGF851996 GQB851996 GZX851996 HJT851996 HTP851996 IDL851996 INH851996 IXD851996 JGZ851996 JQV851996 KAR851996 KKN851996 KUJ851996 LEF851996 LOB851996 LXX851996 MHT851996 MRP851996 NBL851996 NLH851996 NVD851996 OEZ851996 OOV851996 OYR851996 PIN851996 PSJ851996 QCF851996 QMB851996 QVX851996 RFT851996 RPP851996 RZL851996 SJH851996 STD851996 TCZ851996 TMV851996 TWR851996 UGN851996 UQJ851996 VAF851996 VKB851996 VTX851996 WDT851996 WNP851996 WXL851996 KZ917532 UV917532 AER917532 AON917532 AYJ917532 BIF917532 BSB917532 CBX917532 CLT917532 CVP917532 DFL917532 DPH917532 DZD917532 EIZ917532 ESV917532 FCR917532 FMN917532 FWJ917532 GGF917532 GQB917532 GZX917532 HJT917532 HTP917532 IDL917532 INH917532 IXD917532 JGZ917532 JQV917532 KAR917532 KKN917532 KUJ917532 LEF917532 LOB917532 LXX917532 MHT917532 MRP917532 NBL917532 NLH917532 NVD917532 OEZ917532 OOV917532 OYR917532 PIN917532 PSJ917532 QCF917532 QMB917532 QVX917532 RFT917532 RPP917532 RZL917532 SJH917532 STD917532 TCZ917532 TMV917532 TWR917532 UGN917532 UQJ917532 VAF917532 VKB917532 VTX917532 WDT917532 WNP917532 WXL917532 WXL983068 KZ983068 UV983068 AER983068 AON983068 AYJ983068 BIF983068 BSB983068 CBX983068 CLT983068 CVP983068 DFL983068 DPH983068 DZD983068 EIZ983068 ESV983068 FCR983068 FMN983068 FWJ983068 GGF983068 GQB983068 GZX983068 HJT983068 HTP983068 IDL983068 INH983068 IXD983068 JGZ983068 JQV983068 KAR983068 KKN983068 KUJ983068 LEF983068 LOB983068 LXX983068 MHT983068 MRP983068 NBL983068 NLH983068 NVD983068 OEZ983068 OOV983068 OYR983068 PIN983068 PSJ983068 QCF983068 QMB983068 QVX983068 RFT983068 RPP983068 RZL983068 SJH983068 STD983068 TCZ983068 TMV983068 TWR983068 UGN983068 UQJ983068 VAF983068 VKB983068 VTX983068 WDT983068 WNP983068 WNP24 WDT24 VTX24 VKB24 VAF24 UQJ24 UGN24 TWR24 TMV24 TCZ24 STD24 SJH24 RZL24 RPP24 RFT24 QVX24 QMB24 QCF24 PSJ24 PIN24 OYR24 OOV24 OEZ24 NVD24 NLH24 NBL24 MRP24 MHT24 LXX24 LOB24 LEF24 KUJ24 KKN24 KAR24 JQV24 JGZ24 IXD24 INH24 IDL24 HTP24 HJT24 GZX24 GQB24 GGF24 FWJ24 FMN24 FCR24 ESV24 EIZ24 DZD24 DPH24 DFL24 CVP24 CLT24 CBX24 BSB24 BIF24 AYJ24 AON24 AER24 UV24 UT24 KZ24 WXJ24 WNN24 WDR24 VTV24 VJZ24 VAD24 UQH24 UGL24 TWP24 TMT24 TCX24 STB24 SJF24 RZJ24 RPN24 RFR24 QVV24 QLZ24 QCD24 PSH24 PIL24 OYP24 OOT24 OEX24 NVB24 NLF24 NBJ24 MRN24 MHR24 LXV24 LNZ24 LED24 KUH24 KKL24 KAP24 JQT24 JGX24 IXB24 INF24 IDJ24 HTN24 HJR24 GZV24 GPZ24 GGD24 FWH24 FML24 FCP24 EST24 EIX24 DZB24 DPF24 DFJ24 CVN24 CLR24 CBV24 BRZ24 BID24 AYH24 AOL24 AEP24 KX24 U327708 U393244 U28 S24 KX28 S28 WXL28 WNP28 WDT28 VTX28 VKB28 VAF28 UQJ28 UGN28 TWR28 TMV28 TCZ28 STD28 SJH28 RZL28 RPP28 RFT28 QVX28 QMB28 QCF28 PSJ28 PIN28 OYR28 OOV28 OEZ28 NVD28 NLH28 NBL28 MRP28 MHT28 LXX28 LOB28 LEF28 KUJ28 KKN28 KAR28 JQV28 JGZ28 IXD28 INH28 IDL28 HTP28 HJT28 GZX28 GQB28 GGF28 FWJ28 FMN28 FCR28 ESV28 EIZ28 DZD28 DPH28 DFL28 CVP28 CLT28 CBX28 BSB28 BIF28 AYJ28 AON28 AER28 UV28 UT28 KZ28 WXJ28 WNN28 WDR28 VTV28 VJZ28 VAD28 UQH28 UGL28 TWP28 TMT28 TCX28 STB28 SJF28 RZJ28 RPN28 RFR28 QVV28 QLZ28 QCD28 PSH28 PIL28 OYP28 OOT28 OEX28 NVB28 NLF28 NBJ28 MRN28 MHR28 LXV28 LNZ28 LED28 KUH28 KKL28 KAP28 JQT28 JGX28 IXB28 INF28 IDJ28 HTN28 HJR28 GZV28 GPZ28 GGD28 FWH28 FML28 FCP28 EST28 EIX28 DZB28 DPF28 DFJ28 CVN28 CLR28 CBV28 BRZ28 BID28 AYH28 AOL28 AEP28 U32 KX32 S32 WXL32 WNP32 WDT32 VTX32 VKB32 VAF32 UQJ32 UGN32 TWR32 TMV32 TCZ32 STD32 SJH32 RZL32 RPP32 RFT32 QVX32 QMB32 QCF32 PSJ32 PIN32 OYR32 OOV32 OEZ32 NVD32 NLH32 NBL32 MRP32 MHT32 LXX32 LOB32 LEF32 KUJ32 KKN32 KAR32 JQV32 JGZ32 IXD32 INH32 IDL32 HTP32 HJT32 GZX32 GQB32 GGF32 FWJ32 FMN32 FCR32 ESV32 EIZ32 DZD32 DPH32 DFL32 CVP32 CLT32 CBX32 BSB32 BIF32 AYJ32 AON32 AER32 UV32 UT32 KZ32 WXJ32 WNN32 WDR32 VTV32 VJZ32 VAD32 UQH32 UGL32 TWP32 TMT32 TCX32 STB32 SJF32 RZJ32 RPN32 RFR32 QVV32 QLZ32 QCD32 PSH32 PIL32 OYP32 OOT32 OEX32 NVB32 NLF32 NBJ32 MRN32 MHR32 LXV32 LNZ32 LED32 KUH32 KKL32 KAP32 JQT32 JGX32 IXB32 INF32 IDJ32 HTN32 HJR32 GZV32 GPZ32 GGD32 FWH32 FML32 FCP32 EST32 EIX32 DZB32 DPF32 DFJ32 CVN32 CLR32 CBV32 BRZ32 BID32 AYH32 AOL32 AEP32 U458780 Z65564 Z131100 Z196636 Z262172 Z327708 Z393244 Z458780 Z524316 Z589852 Z655388 Z720924 Z786460 Z851996 Z917532 Z983068 AB589852 AB655388 AB720924 AB786460 AB851996 AB917532 AB983068 AB65564 AB131100 AB196636 AB262172 AB28 AB327708 AB393244 AB24 AB458780 AB32 Z24 Z28 Z32 AB524316 AG65564 AG131100 AG196636 AG262172 AG327708 AG393244 AG458780 AG524316 AG589852 AG655388 AG720924 AG786460 AG851996 AG917532 AG983068 AI589852 AI655388 AI720924 AI786460 AI851996 AI917532 AI983068 AI65564 AI131100 AI196636 AI262172 AI28 AI327708 AI393244 AI24 AI458780 AG28 AI32 AG24 AG32 AI524316 AN65564 AN131100 AN196636 AN262172 AN327708 AN393244 AN458780 AN524316 AN589852 AN655388 AN720924 AN786460 AN851996 AN917532 AN983068 AP589852 AP655388 AP720924 AP786460 AP851996 AP917532 AP983068 AP65564 AP131100 AP196636 AP262172 AP28 AP327708 AP393244 AP24 AP458780 AN28 AP32 AN24 AN32 AP524316 AU65564 AU131100 AU196636 AU262172 AU327708 AU393244 AU458780 AU524316 AU589852 AU655388 AU720924 AU786460 AU851996 AU917532 AU983068 AW589852 AW655388 AW720924 AW786460 AW851996 AW917532 AW983068 AW65564 AW131100 AW196636 AW262172 AW28 AW327708 AW393244 AW24 AW458780 AU28 AW32 AU24 AU32 AW524316 BB65564 BB131100 BB196636 BB262172 BB327708 BB393244 BB458780 BB524316 BB589852 BB655388 BB720924 BB786460 BB851996 BB917532 BB983068 BD524316 BD589852 BD655388 BD720924 BD786460 BD851996 BD917532 BD983068 BD65564 BD131100 BD196636 BD262172 BD28 BD327708 BD393244 BD24 BB28 BD458780 BB24 BD32 BB32"/>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4 KW65564 US65564 AEO65564 AOK65564 AYG65564 BIC65564 BRY65564 CBU65564 CLQ65564 CVM65564 DFI65564 DPE65564 DZA65564 EIW65564 ESS65564 FCO65564 FMK65564 FWG65564 GGC65564 GPY65564 GZU65564 HJQ65564 HTM65564 IDI65564 INE65564 IXA65564 JGW65564 JQS65564 KAO65564 KKK65564 KUG65564 LEC65564 LNY65564 LXU65564 MHQ65564 MRM65564 NBI65564 NLE65564 NVA65564 OEW65564 OOS65564 OYO65564 PIK65564 PSG65564 QCC65564 QLY65564 QVU65564 RFQ65564 RPM65564 RZI65564 SJE65564 STA65564 TCW65564 TMS65564 TWO65564 UGK65564 UQG65564 VAC65564 VJY65564 VTU65564 WDQ65564 WNM65564 WXI65564 R131100 KW131100 US131100 AEO131100 AOK131100 AYG131100 BIC131100 BRY131100 CBU131100 CLQ131100 CVM131100 DFI131100 DPE131100 DZA131100 EIW131100 ESS131100 FCO131100 FMK131100 FWG131100 GGC131100 GPY131100 GZU131100 HJQ131100 HTM131100 IDI131100 INE131100 IXA131100 JGW131100 JQS131100 KAO131100 KKK131100 KUG131100 LEC131100 LNY131100 LXU131100 MHQ131100 MRM131100 NBI131100 NLE131100 NVA131100 OEW131100 OOS131100 OYO131100 PIK131100 PSG131100 QCC131100 QLY131100 QVU131100 RFQ131100 RPM131100 RZI131100 SJE131100 STA131100 TCW131100 TMS131100 TWO131100 UGK131100 UQG131100 VAC131100 VJY131100 VTU131100 WDQ131100 WNM131100 WXI131100 R196636 KW196636 US196636 AEO196636 AOK196636 AYG196636 BIC196636 BRY196636 CBU196636 CLQ196636 CVM196636 DFI196636 DPE196636 DZA196636 EIW196636 ESS196636 FCO196636 FMK196636 FWG196636 GGC196636 GPY196636 GZU196636 HJQ196636 HTM196636 IDI196636 INE196636 IXA196636 JGW196636 JQS196636 KAO196636 KKK196636 KUG196636 LEC196636 LNY196636 LXU196636 MHQ196636 MRM196636 NBI196636 NLE196636 NVA196636 OEW196636 OOS196636 OYO196636 PIK196636 PSG196636 QCC196636 QLY196636 QVU196636 RFQ196636 RPM196636 RZI196636 SJE196636 STA196636 TCW196636 TMS196636 TWO196636 UGK196636 UQG196636 VAC196636 VJY196636 VTU196636 WDQ196636 WNM196636 WXI196636 R262172 KW262172 US262172 AEO262172 AOK262172 AYG262172 BIC262172 BRY262172 CBU262172 CLQ262172 CVM262172 DFI262172 DPE262172 DZA262172 EIW262172 ESS262172 FCO262172 FMK262172 FWG262172 GGC262172 GPY262172 GZU262172 HJQ262172 HTM262172 IDI262172 INE262172 IXA262172 JGW262172 JQS262172 KAO262172 KKK262172 KUG262172 LEC262172 LNY262172 LXU262172 MHQ262172 MRM262172 NBI262172 NLE262172 NVA262172 OEW262172 OOS262172 OYO262172 PIK262172 PSG262172 QCC262172 QLY262172 QVU262172 RFQ262172 RPM262172 RZI262172 SJE262172 STA262172 TCW262172 TMS262172 TWO262172 UGK262172 UQG262172 VAC262172 VJY262172 VTU262172 WDQ262172 WNM262172 WXI262172 R327708 KW327708 US327708 AEO327708 AOK327708 AYG327708 BIC327708 BRY327708 CBU327708 CLQ327708 CVM327708 DFI327708 DPE327708 DZA327708 EIW327708 ESS327708 FCO327708 FMK327708 FWG327708 GGC327708 GPY327708 GZU327708 HJQ327708 HTM327708 IDI327708 INE327708 IXA327708 JGW327708 JQS327708 KAO327708 KKK327708 KUG327708 LEC327708 LNY327708 LXU327708 MHQ327708 MRM327708 NBI327708 NLE327708 NVA327708 OEW327708 OOS327708 OYO327708 PIK327708 PSG327708 QCC327708 QLY327708 QVU327708 RFQ327708 RPM327708 RZI327708 SJE327708 STA327708 TCW327708 TMS327708 TWO327708 UGK327708 UQG327708 VAC327708 VJY327708 VTU327708 WDQ327708 WNM327708 WXI327708 R393244 KW393244 US393244 AEO393244 AOK393244 AYG393244 BIC393244 BRY393244 CBU393244 CLQ393244 CVM393244 DFI393244 DPE393244 DZA393244 EIW393244 ESS393244 FCO393244 FMK393244 FWG393244 GGC393244 GPY393244 GZU393244 HJQ393244 HTM393244 IDI393244 INE393244 IXA393244 JGW393244 JQS393244 KAO393244 KKK393244 KUG393244 LEC393244 LNY393244 LXU393244 MHQ393244 MRM393244 NBI393244 NLE393244 NVA393244 OEW393244 OOS393244 OYO393244 PIK393244 PSG393244 QCC393244 QLY393244 QVU393244 RFQ393244 RPM393244 RZI393244 SJE393244 STA393244 TCW393244 TMS393244 TWO393244 UGK393244 UQG393244 VAC393244 VJY393244 VTU393244 WDQ393244 WNM393244 WXI393244 R458780 KW458780 US458780 AEO458780 AOK458780 AYG458780 BIC458780 BRY458780 CBU458780 CLQ458780 CVM458780 DFI458780 DPE458780 DZA458780 EIW458780 ESS458780 FCO458780 FMK458780 FWG458780 GGC458780 GPY458780 GZU458780 HJQ458780 HTM458780 IDI458780 INE458780 IXA458780 JGW458780 JQS458780 KAO458780 KKK458780 KUG458780 LEC458780 LNY458780 LXU458780 MHQ458780 MRM458780 NBI458780 NLE458780 NVA458780 OEW458780 OOS458780 OYO458780 PIK458780 PSG458780 QCC458780 QLY458780 QVU458780 RFQ458780 RPM458780 RZI458780 SJE458780 STA458780 TCW458780 TMS458780 TWO458780 UGK458780 UQG458780 VAC458780 VJY458780 VTU458780 WDQ458780 WNM458780 WXI458780 R524316 KW524316 US524316 AEO524316 AOK524316 AYG524316 BIC524316 BRY524316 CBU524316 CLQ524316 CVM524316 DFI524316 DPE524316 DZA524316 EIW524316 ESS524316 FCO524316 FMK524316 FWG524316 GGC524316 GPY524316 GZU524316 HJQ524316 HTM524316 IDI524316 INE524316 IXA524316 JGW524316 JQS524316 KAO524316 KKK524316 KUG524316 LEC524316 LNY524316 LXU524316 MHQ524316 MRM524316 NBI524316 NLE524316 NVA524316 OEW524316 OOS524316 OYO524316 PIK524316 PSG524316 QCC524316 QLY524316 QVU524316 RFQ524316 RPM524316 RZI524316 SJE524316 STA524316 TCW524316 TMS524316 TWO524316 UGK524316 UQG524316 VAC524316 VJY524316 VTU524316 WDQ524316 WNM524316 WXI524316 R589852 KW589852 US589852 AEO589852 AOK589852 AYG589852 BIC589852 BRY589852 CBU589852 CLQ589852 CVM589852 DFI589852 DPE589852 DZA589852 EIW589852 ESS589852 FCO589852 FMK589852 FWG589852 GGC589852 GPY589852 GZU589852 HJQ589852 HTM589852 IDI589852 INE589852 IXA589852 JGW589852 JQS589852 KAO589852 KKK589852 KUG589852 LEC589852 LNY589852 LXU589852 MHQ589852 MRM589852 NBI589852 NLE589852 NVA589852 OEW589852 OOS589852 OYO589852 PIK589852 PSG589852 QCC589852 QLY589852 QVU589852 RFQ589852 RPM589852 RZI589852 SJE589852 STA589852 TCW589852 TMS589852 TWO589852 UGK589852 UQG589852 VAC589852 VJY589852 VTU589852 WDQ589852 WNM589852 WXI589852 R655388 KW655388 US655388 AEO655388 AOK655388 AYG655388 BIC655388 BRY655388 CBU655388 CLQ655388 CVM655388 DFI655388 DPE655388 DZA655388 EIW655388 ESS655388 FCO655388 FMK655388 FWG655388 GGC655388 GPY655388 GZU655388 HJQ655388 HTM655388 IDI655388 INE655388 IXA655388 JGW655388 JQS655388 KAO655388 KKK655388 KUG655388 LEC655388 LNY655388 LXU655388 MHQ655388 MRM655388 NBI655388 NLE655388 NVA655388 OEW655388 OOS655388 OYO655388 PIK655388 PSG655388 QCC655388 QLY655388 QVU655388 RFQ655388 RPM655388 RZI655388 SJE655388 STA655388 TCW655388 TMS655388 TWO655388 UGK655388 UQG655388 VAC655388 VJY655388 VTU655388 WDQ655388 WNM655388 WXI655388 R720924 KW720924 US720924 AEO720924 AOK720924 AYG720924 BIC720924 BRY720924 CBU720924 CLQ720924 CVM720924 DFI720924 DPE720924 DZA720924 EIW720924 ESS720924 FCO720924 FMK720924 FWG720924 GGC720924 GPY720924 GZU720924 HJQ720924 HTM720924 IDI720924 INE720924 IXA720924 JGW720924 JQS720924 KAO720924 KKK720924 KUG720924 LEC720924 LNY720924 LXU720924 MHQ720924 MRM720924 NBI720924 NLE720924 NVA720924 OEW720924 OOS720924 OYO720924 PIK720924 PSG720924 QCC720924 QLY720924 QVU720924 RFQ720924 RPM720924 RZI720924 SJE720924 STA720924 TCW720924 TMS720924 TWO720924 UGK720924 UQG720924 VAC720924 VJY720924 VTU720924 WDQ720924 WNM720924 WXI720924 R786460 KW786460 US786460 AEO786460 AOK786460 AYG786460 BIC786460 BRY786460 CBU786460 CLQ786460 CVM786460 DFI786460 DPE786460 DZA786460 EIW786460 ESS786460 FCO786460 FMK786460 FWG786460 GGC786460 GPY786460 GZU786460 HJQ786460 HTM786460 IDI786460 INE786460 IXA786460 JGW786460 JQS786460 KAO786460 KKK786460 KUG786460 LEC786460 LNY786460 LXU786460 MHQ786460 MRM786460 NBI786460 NLE786460 NVA786460 OEW786460 OOS786460 OYO786460 PIK786460 PSG786460 QCC786460 QLY786460 QVU786460 RFQ786460 RPM786460 RZI786460 SJE786460 STA786460 TCW786460 TMS786460 TWO786460 UGK786460 UQG786460 VAC786460 VJY786460 VTU786460 WDQ786460 WNM786460 WXI786460 R851996 KW851996 US851996 AEO851996 AOK851996 AYG851996 BIC851996 BRY851996 CBU851996 CLQ851996 CVM851996 DFI851996 DPE851996 DZA851996 EIW851996 ESS851996 FCO851996 FMK851996 FWG851996 GGC851996 GPY851996 GZU851996 HJQ851996 HTM851996 IDI851996 INE851996 IXA851996 JGW851996 JQS851996 KAO851996 KKK851996 KUG851996 LEC851996 LNY851996 LXU851996 MHQ851996 MRM851996 NBI851996 NLE851996 NVA851996 OEW851996 OOS851996 OYO851996 PIK851996 PSG851996 QCC851996 QLY851996 QVU851996 RFQ851996 RPM851996 RZI851996 SJE851996 STA851996 TCW851996 TMS851996 TWO851996 UGK851996 UQG851996 VAC851996 VJY851996 VTU851996 WDQ851996 WNM851996 WXI851996 R917532 KW917532 US917532 AEO917532 AOK917532 AYG917532 BIC917532 BRY917532 CBU917532 CLQ917532 CVM917532 DFI917532 DPE917532 DZA917532 EIW917532 ESS917532 FCO917532 FMK917532 FWG917532 GGC917532 GPY917532 GZU917532 HJQ917532 HTM917532 IDI917532 INE917532 IXA917532 JGW917532 JQS917532 KAO917532 KKK917532 KUG917532 LEC917532 LNY917532 LXU917532 MHQ917532 MRM917532 NBI917532 NLE917532 NVA917532 OEW917532 OOS917532 OYO917532 PIK917532 PSG917532 QCC917532 QLY917532 QVU917532 RFQ917532 RPM917532 RZI917532 SJE917532 STA917532 TCW917532 TMS917532 TWO917532 UGK917532 UQG917532 VAC917532 VJY917532 VTU917532 WDQ917532 WNM917532 WXI917532 R983068 KW983068 US983068 AEO983068 AOK983068 AYG983068 BIC983068 BRY983068 CBU983068 CLQ983068 CVM983068 DFI983068 DPE983068 DZA983068 EIW983068 ESS983068 FCO983068 FMK983068 FWG983068 GGC983068 GPY983068 GZU983068 HJQ983068 HTM983068 IDI983068 INE983068 IXA983068 JGW983068 JQS983068 KAO983068 KKK983068 KUG983068 LEC983068 LNY983068 LXU983068 MHQ983068 MRM983068 NBI983068 NLE983068 NVA983068 OEW983068 OOS983068 OYO983068 PIK983068 PSG983068 QCC983068 QLY983068 QVU983068 RFQ983068 RPM983068 RZI983068 SJE983068 STA983068 TCW983068 TMS983068 TWO983068 UGK983068 UQG983068 VAC983068 VJY983068 VTU983068 WDQ983068 WNM983068 WXI983068 WXK983068 T65564 KY65564 UU65564 AEQ65564 AOM65564 AYI65564 BIE65564 BSA65564 CBW65564 CLS65564 CVO65564 DFK65564 DPG65564 DZC65564 EIY65564 ESU65564 FCQ65564 FMM65564 FWI65564 GGE65564 GQA65564 GZW65564 HJS65564 HTO65564 IDK65564 ING65564 IXC65564 JGY65564 JQU65564 KAQ65564 KKM65564 KUI65564 LEE65564 LOA65564 LXW65564 MHS65564 MRO65564 NBK65564 NLG65564 NVC65564 OEY65564 OOU65564 OYQ65564 PIM65564 PSI65564 QCE65564 QMA65564 QVW65564 RFS65564 RPO65564 RZK65564 SJG65564 STC65564 TCY65564 TMU65564 TWQ65564 UGM65564 UQI65564 VAE65564 VKA65564 VTW65564 WDS65564 WNO65564 WXK65564 T131100 KY131100 UU131100 AEQ131100 AOM131100 AYI131100 BIE131100 BSA131100 CBW131100 CLS131100 CVO131100 DFK131100 DPG131100 DZC131100 EIY131100 ESU131100 FCQ131100 FMM131100 FWI131100 GGE131100 GQA131100 GZW131100 HJS131100 HTO131100 IDK131100 ING131100 IXC131100 JGY131100 JQU131100 KAQ131100 KKM131100 KUI131100 LEE131100 LOA131100 LXW131100 MHS131100 MRO131100 NBK131100 NLG131100 NVC131100 OEY131100 OOU131100 OYQ131100 PIM131100 PSI131100 QCE131100 QMA131100 QVW131100 RFS131100 RPO131100 RZK131100 SJG131100 STC131100 TCY131100 TMU131100 TWQ131100 UGM131100 UQI131100 VAE131100 VKA131100 VTW131100 WDS131100 WNO131100 WXK131100 T196636 KY196636 UU196636 AEQ196636 AOM196636 AYI196636 BIE196636 BSA196636 CBW196636 CLS196636 CVO196636 DFK196636 DPG196636 DZC196636 EIY196636 ESU196636 FCQ196636 FMM196636 FWI196636 GGE196636 GQA196636 GZW196636 HJS196636 HTO196636 IDK196636 ING196636 IXC196636 JGY196636 JQU196636 KAQ196636 KKM196636 KUI196636 LEE196636 LOA196636 LXW196636 MHS196636 MRO196636 NBK196636 NLG196636 NVC196636 OEY196636 OOU196636 OYQ196636 PIM196636 PSI196636 QCE196636 QMA196636 QVW196636 RFS196636 RPO196636 RZK196636 SJG196636 STC196636 TCY196636 TMU196636 TWQ196636 UGM196636 UQI196636 VAE196636 VKA196636 VTW196636 WDS196636 WNO196636 WXK196636 T262172 KY262172 UU262172 AEQ262172 AOM262172 AYI262172 BIE262172 BSA262172 CBW262172 CLS262172 CVO262172 DFK262172 DPG262172 DZC262172 EIY262172 ESU262172 FCQ262172 FMM262172 FWI262172 GGE262172 GQA262172 GZW262172 HJS262172 HTO262172 IDK262172 ING262172 IXC262172 JGY262172 JQU262172 KAQ262172 KKM262172 KUI262172 LEE262172 LOA262172 LXW262172 MHS262172 MRO262172 NBK262172 NLG262172 NVC262172 OEY262172 OOU262172 OYQ262172 PIM262172 PSI262172 QCE262172 QMA262172 QVW262172 RFS262172 RPO262172 RZK262172 SJG262172 STC262172 TCY262172 TMU262172 TWQ262172 UGM262172 UQI262172 VAE262172 VKA262172 VTW262172 WDS262172 WNO262172 WXK262172 T327708 KY327708 UU327708 AEQ327708 AOM327708 AYI327708 BIE327708 BSA327708 CBW327708 CLS327708 CVO327708 DFK327708 DPG327708 DZC327708 EIY327708 ESU327708 FCQ327708 FMM327708 FWI327708 GGE327708 GQA327708 GZW327708 HJS327708 HTO327708 IDK327708 ING327708 IXC327708 JGY327708 JQU327708 KAQ327708 KKM327708 KUI327708 LEE327708 LOA327708 LXW327708 MHS327708 MRO327708 NBK327708 NLG327708 NVC327708 OEY327708 OOU327708 OYQ327708 PIM327708 PSI327708 QCE327708 QMA327708 QVW327708 RFS327708 RPO327708 RZK327708 SJG327708 STC327708 TCY327708 TMU327708 TWQ327708 UGM327708 UQI327708 VAE327708 VKA327708 VTW327708 WDS327708 WNO327708 WXK327708 T393244 KY393244 UU393244 AEQ393244 AOM393244 AYI393244 BIE393244 BSA393244 CBW393244 CLS393244 CVO393244 DFK393244 DPG393244 DZC393244 EIY393244 ESU393244 FCQ393244 FMM393244 FWI393244 GGE393244 GQA393244 GZW393244 HJS393244 HTO393244 IDK393244 ING393244 IXC393244 JGY393244 JQU393244 KAQ393244 KKM393244 KUI393244 LEE393244 LOA393244 LXW393244 MHS393244 MRO393244 NBK393244 NLG393244 NVC393244 OEY393244 OOU393244 OYQ393244 PIM393244 PSI393244 QCE393244 QMA393244 QVW393244 RFS393244 RPO393244 RZK393244 SJG393244 STC393244 TCY393244 TMU393244 TWQ393244 UGM393244 UQI393244 VAE393244 VKA393244 VTW393244 WDS393244 WNO393244 WXK393244 T458780 KY458780 UU458780 AEQ458780 AOM458780 AYI458780 BIE458780 BSA458780 CBW458780 CLS458780 CVO458780 DFK458780 DPG458780 DZC458780 EIY458780 ESU458780 FCQ458780 FMM458780 FWI458780 GGE458780 GQA458780 GZW458780 HJS458780 HTO458780 IDK458780 ING458780 IXC458780 JGY458780 JQU458780 KAQ458780 KKM458780 KUI458780 LEE458780 LOA458780 LXW458780 MHS458780 MRO458780 NBK458780 NLG458780 NVC458780 OEY458780 OOU458780 OYQ458780 PIM458780 PSI458780 QCE458780 QMA458780 QVW458780 RFS458780 RPO458780 RZK458780 SJG458780 STC458780 TCY458780 TMU458780 TWQ458780 UGM458780 UQI458780 VAE458780 VKA458780 VTW458780 WDS458780 WNO458780 WXK458780 T524316 KY524316 UU524316 AEQ524316 AOM524316 AYI524316 BIE524316 BSA524316 CBW524316 CLS524316 CVO524316 DFK524316 DPG524316 DZC524316 EIY524316 ESU524316 FCQ524316 FMM524316 FWI524316 GGE524316 GQA524316 GZW524316 HJS524316 HTO524316 IDK524316 ING524316 IXC524316 JGY524316 JQU524316 KAQ524316 KKM524316 KUI524316 LEE524316 LOA524316 LXW524316 MHS524316 MRO524316 NBK524316 NLG524316 NVC524316 OEY524316 OOU524316 OYQ524316 PIM524316 PSI524316 QCE524316 QMA524316 QVW524316 RFS524316 RPO524316 RZK524316 SJG524316 STC524316 TCY524316 TMU524316 TWQ524316 UGM524316 UQI524316 VAE524316 VKA524316 VTW524316 WDS524316 WNO524316 WXK524316 T589852 KY589852 UU589852 AEQ589852 AOM589852 AYI589852 BIE589852 BSA589852 CBW589852 CLS589852 CVO589852 DFK589852 DPG589852 DZC589852 EIY589852 ESU589852 FCQ589852 FMM589852 FWI589852 GGE589852 GQA589852 GZW589852 HJS589852 HTO589852 IDK589852 ING589852 IXC589852 JGY589852 JQU589852 KAQ589852 KKM589852 KUI589852 LEE589852 LOA589852 LXW589852 MHS589852 MRO589852 NBK589852 NLG589852 NVC589852 OEY589852 OOU589852 OYQ589852 PIM589852 PSI589852 QCE589852 QMA589852 QVW589852 RFS589852 RPO589852 RZK589852 SJG589852 STC589852 TCY589852 TMU589852 TWQ589852 UGM589852 UQI589852 VAE589852 VKA589852 VTW589852 WDS589852 WNO589852 WXK589852 T655388 KY655388 UU655388 AEQ655388 AOM655388 AYI655388 BIE655388 BSA655388 CBW655388 CLS655388 CVO655388 DFK655388 DPG655388 DZC655388 EIY655388 ESU655388 FCQ655388 FMM655388 FWI655388 GGE655388 GQA655388 GZW655388 HJS655388 HTO655388 IDK655388 ING655388 IXC655388 JGY655388 JQU655388 KAQ655388 KKM655388 KUI655388 LEE655388 LOA655388 LXW655388 MHS655388 MRO655388 NBK655388 NLG655388 NVC655388 OEY655388 OOU655388 OYQ655388 PIM655388 PSI655388 QCE655388 QMA655388 QVW655388 RFS655388 RPO655388 RZK655388 SJG655388 STC655388 TCY655388 TMU655388 TWQ655388 UGM655388 UQI655388 VAE655388 VKA655388 VTW655388 WDS655388 WNO655388 WXK655388 T720924 KY720924 UU720924 AEQ720924 AOM720924 AYI720924 BIE720924 BSA720924 CBW720924 CLS720924 CVO720924 DFK720924 DPG720924 DZC720924 EIY720924 ESU720924 FCQ720924 FMM720924 FWI720924 GGE720924 GQA720924 GZW720924 HJS720924 HTO720924 IDK720924 ING720924 IXC720924 JGY720924 JQU720924 KAQ720924 KKM720924 KUI720924 LEE720924 LOA720924 LXW720924 MHS720924 MRO720924 NBK720924 NLG720924 NVC720924 OEY720924 OOU720924 OYQ720924 PIM720924 PSI720924 QCE720924 QMA720924 QVW720924 RFS720924 RPO720924 RZK720924 SJG720924 STC720924 TCY720924 TMU720924 TWQ720924 UGM720924 UQI720924 VAE720924 VKA720924 VTW720924 WDS720924 WNO720924 WXK720924 T786460 KY786460 UU786460 AEQ786460 AOM786460 AYI786460 BIE786460 BSA786460 CBW786460 CLS786460 CVO786460 DFK786460 DPG786460 DZC786460 EIY786460 ESU786460 FCQ786460 FMM786460 FWI786460 GGE786460 GQA786460 GZW786460 HJS786460 HTO786460 IDK786460 ING786460 IXC786460 JGY786460 JQU786460 KAQ786460 KKM786460 KUI786460 LEE786460 LOA786460 LXW786460 MHS786460 MRO786460 NBK786460 NLG786460 NVC786460 OEY786460 OOU786460 OYQ786460 PIM786460 PSI786460 QCE786460 QMA786460 QVW786460 RFS786460 RPO786460 RZK786460 SJG786460 STC786460 TCY786460 TMU786460 TWQ786460 UGM786460 UQI786460 VAE786460 VKA786460 VTW786460 WDS786460 WNO786460 WXK786460 T851996 KY851996 UU851996 AEQ851996 AOM851996 AYI851996 BIE851996 BSA851996 CBW851996 CLS851996 CVO851996 DFK851996 DPG851996 DZC851996 EIY851996 ESU851996 FCQ851996 FMM851996 FWI851996 GGE851996 GQA851996 GZW851996 HJS851996 HTO851996 IDK851996 ING851996 IXC851996 JGY851996 JQU851996 KAQ851996 KKM851996 KUI851996 LEE851996 LOA851996 LXW851996 MHS851996 MRO851996 NBK851996 NLG851996 NVC851996 OEY851996 OOU851996 OYQ851996 PIM851996 PSI851996 QCE851996 QMA851996 QVW851996 RFS851996 RPO851996 RZK851996 SJG851996 STC851996 TCY851996 TMU851996 TWQ851996 UGM851996 UQI851996 VAE851996 VKA851996 VTW851996 WDS851996 WNO851996 WXK851996 T917532 KY917532 UU917532 AEQ917532 AOM917532 AYI917532 BIE917532 BSA917532 CBW917532 CLS917532 CVO917532 DFK917532 DPG917532 DZC917532 EIY917532 ESU917532 FCQ917532 FMM917532 FWI917532 GGE917532 GQA917532 GZW917532 HJS917532 HTO917532 IDK917532 ING917532 IXC917532 JGY917532 JQU917532 KAQ917532 KKM917532 KUI917532 LEE917532 LOA917532 LXW917532 MHS917532 MRO917532 NBK917532 NLG917532 NVC917532 OEY917532 OOU917532 OYQ917532 PIM917532 PSI917532 QCE917532 QMA917532 QVW917532 RFS917532 RPO917532 RZK917532 SJG917532 STC917532 TCY917532 TMU917532 TWQ917532 UGM917532 UQI917532 VAE917532 VKA917532 VTW917532 WDS917532 WNO917532 WXK917532 T983068 KY983068 UU983068 AEQ983068 AOM983068 AYI983068 BIE983068 BSA983068 CBW983068 CLS983068 CVO983068 DFK983068 DPG983068 DZC983068 EIY983068 ESU983068 FCQ983068 FMM983068 FWI983068 GGE983068 GQA983068 GZW983068 HJS983068 HTO983068 IDK983068 ING983068 IXC983068 JGY983068 JQU983068 KAQ983068 KKM983068 KUI983068 LEE983068 LOA983068 LXW983068 MHS983068 MRO983068 NBK983068 NLG983068 NVC983068 OEY983068 OOU983068 OYQ983068 PIM983068 PSI983068 QCE983068 QMA983068 QVW983068 RFS983068 RPO983068 RZK983068 SJG983068 STC983068 TCY983068 TMU983068 TWQ983068 UGM983068 UQI983068 VAE983068 VKA983068 VTW983068 WDS983068 WNO983068 WDS24 VTW24 VKA24 VAE24 UQI24 UGM24 TWQ24 TMU24 TCY24 STC24 SJG24 RZK24 RPO24 RFS24 QVW24 QMA24 QCE24 PSI24 PIM24 OYQ24 OOU24 OEY24 NVC24 NLG24 NBK24 MRO24 MHS24 LXW24 LOA24 LEE24 KUI24 KKM24 KAQ24 JQU24 JGY24 IXC24 ING24 IDK24 HTO24 HJS24 GZW24 GQA24 GGE24 FWI24 FMM24 FCQ24 ESU24 EIY24 DZC24 DPG24 DFK24 CVO24 CLS24 CBW24 BSA24 BIE24 AYI24 AOM24 AEQ24 UU24 KY24 WXK24 WXI24 WNM24 WDQ24 VTU24 VJY24 VAC24 UQG24 UGK24 TWO24 TMS24 TCW24 STA24 SJE24 RZI24 RPM24 RFQ24 QVU24 QLY24 QCC24 PSG24 PIK24 OYO24 OOS24 OEW24 NVA24 NLE24 NBI24 MRM24 MHQ24 LXU24 LNY24 LEC24 KUG24 KKK24 KAO24 JQS24 JGW24 IXA24 INE24 IDI24 HTM24 HJQ24 GZU24 GPY24 GGC24 FWG24 FMK24 FCO24 ESS24 EIW24 DZA24 DPE24 DFI24 CVM24 CLQ24 CBU24 BRY24 BIC24 AYG24 AOK24 AEO24 US24 KW24 R24 WNO24 R28 WXK28 WNO28 WDS28 VTW28 VKA28 VAE28 UQI28 UGM28 TWQ28 TMU28 TCY28 STC28 SJG28 RZK28 RPO28 RFS28 QVW28 QMA28 QCE28 PSI28 PIM28 OYQ28 OOU28 OEY28 NVC28 NLG28 NBK28 MRO28 MHS28 LXW28 LOA28 LEE28 KUI28 KKM28 KAQ28 JQU28 JGY28 IXC28 ING28 IDK28 HTO28 HJS28 GZW28 GQA28 GGE28 FWI28 FMM28 FCQ28 ESU28 EIY28 DZC28 DPG28 DFK28 CVO28 CLS28 CBW28 BSA28 BIE28 AYI28 AOM28 AEQ28 UU28 KY28 T28 WXI28 WNM28 WDQ28 VTU28 VJY28 VAC28 UQG28 UGK28 TWO28 TMS28 TCW28 STA28 SJE28 RZI28 RPM28 RFQ28 QVU28 QLY28 QCC28 PSG28 PIK28 OYO28 OOS28 OEW28 NVA28 NLE28 NBI28 MRM28 MHQ28 LXU28 LNY28 LEC28 KUG28 KKK28 KAO28 JQS28 JGW28 IXA28 INE28 IDI28 HTM28 HJQ28 GZU28 GPY28 GGC28 FWG28 FMK28 FCO28 ESS28 EIW28 DZA28 DPE28 DFI28 CVM28 CLQ28 CBU28 BRY28 BIC28 AYG28 AOK28 AEO28 US28 KW28 R32 WXK32 WNO32 WDS32 VTW32 VKA32 VAE32 UQI32 UGM32 TWQ32 TMU32 TCY32 STC32 SJG32 RZK32 RPO32 RFS32 QVW32 QMA32 QCE32 PSI32 PIM32 OYQ32 OOU32 OEY32 NVC32 NLG32 NBK32 MRO32 MHS32 LXW32 LOA32 LEE32 KUI32 KKM32 KAQ32 JQU32 JGY32 IXC32 ING32 IDK32 HTO32 HJS32 GZW32 GQA32 GGE32 FWI32 FMM32 FCQ32 ESU32 EIY32 DZC32 DPG32 DFK32 CVO32 CLS32 CBW32 BSA32 BIE32 AYI32 AOM32 AEQ32 UU32 KY32 T32 WXI32 WNM32 WDQ32 VTU32 VJY32 VAC32 UQG32 UGK32 TWO32 TMS32 TCW32 STA32 SJE32 RZI32 RPM32 RFQ32 QVU32 QLY32 QCC32 PSG32 PIK32 OYO32 OOS32 OEW32 NVA32 NLE32 NBI32 MRM32 MHQ32 LXU32 LNY32 LEC32 KUG32 KKK32 KAO32 JQS32 JGW32 IXA32 INE32 IDI32 HTM32 HJQ32 GZU32 GPY32 GGC32 FWG32 FMK32 FCO32 ESS32 EIW32 DZA32 DPE32 DFI32 CVM32 CLQ32 CBU32 BRY32 BIC32 AYG32 AOK32 AEO32 US32 KW32 Y65564 Y131100 Y196636 Y262172 Y327708 Y393244 Y458780 Y524316 Y589852 Y655388 Y720924 Y786460 Y851996 Y917532 Y983068 AA65564 AA131100 AA196636 AA262172 AA327708 AA393244 AA458780 AA524316 AA589852 AA655388 AA720924 AA786460 AA851996 AA917532 AA983068 Y28 AA28 Y24 Y32 AA32 AF65564 AF131100 AF196636 AF262172 AF327708 AF393244 AF458780 AF524316 AF589852 AF655388 AF720924 AF786460 AF851996 AF917532 AF983068 AH65564 AH131100 AH196636 AH262172 AH327708 AH393244 AH458780 AH524316 AH589852 AH655388 AH720924 AH786460 AH851996 AH917532 AH983068 AH28 AF28 AF24 AF32 AH32 AM65564 AM131100 AM196636 AM262172 AM327708 AM393244 AM458780 AM524316 AM589852 AM655388 AM720924 AM786460 AM851996 AM917532 AM983068 AO65564 AO131100 AO196636 AO262172 AO327708 AO393244 AO458780 AO524316 AO589852 AO655388 AO720924 AO786460 AO851996 AO917532 AO983068 AO28 AM28 AM24 AM32 AO32 AT65564 AT131100 AT196636 AT262172 AT327708 AT393244 AT458780 AT524316 AT589852 AT655388 AT720924 AT786460 AT851996 AT917532 AT983068 AV65564 AV131100 AV196636 AV262172 AV327708 AV393244 AV458780 AV524316 AV589852 AV655388 AV720924 AV786460 AV851996 AV917532 AV983068 AV28 AT28 AT24 AT32 AV32 BA65564 BA131100 BA196636 BA262172 BA327708 BA393244 BA458780 BA524316 BA589852 BA655388 BA720924 BA786460 BA851996 BA917532 BA983068 BC65564 BC131100 BC196636 BC262172 BC327708 BC393244 BC458780 BC524316 BC589852 BC655388 BC720924 BC786460 BC851996 BC917532 BC983068 BC28 BA28 BA24 BA32 BC32"/>
    <dataValidation type="list" allowBlank="1" showInputMessage="1" showErrorMessage="1" errorTitle="Ошибка" error="Выберите значение из списка" sqref="WXD983068 M65564 KR65564 UN65564 AEJ65564 AOF65564 AYB65564 BHX65564 BRT65564 CBP65564 CLL65564 CVH65564 DFD65564 DOZ65564 DYV65564 EIR65564 ESN65564 FCJ65564 FMF65564 FWB65564 GFX65564 GPT65564 GZP65564 HJL65564 HTH65564 IDD65564 IMZ65564 IWV65564 JGR65564 JQN65564 KAJ65564 KKF65564 KUB65564 LDX65564 LNT65564 LXP65564 MHL65564 MRH65564 NBD65564 NKZ65564 NUV65564 OER65564 OON65564 OYJ65564 PIF65564 PSB65564 QBX65564 QLT65564 QVP65564 RFL65564 RPH65564 RZD65564 SIZ65564 SSV65564 TCR65564 TMN65564 TWJ65564 UGF65564 UQB65564 UZX65564 VJT65564 VTP65564 WDL65564 WNH65564 WXD65564 M131100 KR131100 UN131100 AEJ131100 AOF131100 AYB131100 BHX131100 BRT131100 CBP131100 CLL131100 CVH131100 DFD131100 DOZ131100 DYV131100 EIR131100 ESN131100 FCJ131100 FMF131100 FWB131100 GFX131100 GPT131100 GZP131100 HJL131100 HTH131100 IDD131100 IMZ131100 IWV131100 JGR131100 JQN131100 KAJ131100 KKF131100 KUB131100 LDX131100 LNT131100 LXP131100 MHL131100 MRH131100 NBD131100 NKZ131100 NUV131100 OER131100 OON131100 OYJ131100 PIF131100 PSB131100 QBX131100 QLT131100 QVP131100 RFL131100 RPH131100 RZD131100 SIZ131100 SSV131100 TCR131100 TMN131100 TWJ131100 UGF131100 UQB131100 UZX131100 VJT131100 VTP131100 WDL131100 WNH131100 WXD131100 M196636 KR196636 UN196636 AEJ196636 AOF196636 AYB196636 BHX196636 BRT196636 CBP196636 CLL196636 CVH196636 DFD196636 DOZ196636 DYV196636 EIR196636 ESN196636 FCJ196636 FMF196636 FWB196636 GFX196636 GPT196636 GZP196636 HJL196636 HTH196636 IDD196636 IMZ196636 IWV196636 JGR196636 JQN196636 KAJ196636 KKF196636 KUB196636 LDX196636 LNT196636 LXP196636 MHL196636 MRH196636 NBD196636 NKZ196636 NUV196636 OER196636 OON196636 OYJ196636 PIF196636 PSB196636 QBX196636 QLT196636 QVP196636 RFL196636 RPH196636 RZD196636 SIZ196636 SSV196636 TCR196636 TMN196636 TWJ196636 UGF196636 UQB196636 UZX196636 VJT196636 VTP196636 WDL196636 WNH196636 WXD196636 M262172 KR262172 UN262172 AEJ262172 AOF262172 AYB262172 BHX262172 BRT262172 CBP262172 CLL262172 CVH262172 DFD262172 DOZ262172 DYV262172 EIR262172 ESN262172 FCJ262172 FMF262172 FWB262172 GFX262172 GPT262172 GZP262172 HJL262172 HTH262172 IDD262172 IMZ262172 IWV262172 JGR262172 JQN262172 KAJ262172 KKF262172 KUB262172 LDX262172 LNT262172 LXP262172 MHL262172 MRH262172 NBD262172 NKZ262172 NUV262172 OER262172 OON262172 OYJ262172 PIF262172 PSB262172 QBX262172 QLT262172 QVP262172 RFL262172 RPH262172 RZD262172 SIZ262172 SSV262172 TCR262172 TMN262172 TWJ262172 UGF262172 UQB262172 UZX262172 VJT262172 VTP262172 WDL262172 WNH262172 WXD262172 M327708 KR327708 UN327708 AEJ327708 AOF327708 AYB327708 BHX327708 BRT327708 CBP327708 CLL327708 CVH327708 DFD327708 DOZ327708 DYV327708 EIR327708 ESN327708 FCJ327708 FMF327708 FWB327708 GFX327708 GPT327708 GZP327708 HJL327708 HTH327708 IDD327708 IMZ327708 IWV327708 JGR327708 JQN327708 KAJ327708 KKF327708 KUB327708 LDX327708 LNT327708 LXP327708 MHL327708 MRH327708 NBD327708 NKZ327708 NUV327708 OER327708 OON327708 OYJ327708 PIF327708 PSB327708 QBX327708 QLT327708 QVP327708 RFL327708 RPH327708 RZD327708 SIZ327708 SSV327708 TCR327708 TMN327708 TWJ327708 UGF327708 UQB327708 UZX327708 VJT327708 VTP327708 WDL327708 WNH327708 WXD327708 M393244 KR393244 UN393244 AEJ393244 AOF393244 AYB393244 BHX393244 BRT393244 CBP393244 CLL393244 CVH393244 DFD393244 DOZ393244 DYV393244 EIR393244 ESN393244 FCJ393244 FMF393244 FWB393244 GFX393244 GPT393244 GZP393244 HJL393244 HTH393244 IDD393244 IMZ393244 IWV393244 JGR393244 JQN393244 KAJ393244 KKF393244 KUB393244 LDX393244 LNT393244 LXP393244 MHL393244 MRH393244 NBD393244 NKZ393244 NUV393244 OER393244 OON393244 OYJ393244 PIF393244 PSB393244 QBX393244 QLT393244 QVP393244 RFL393244 RPH393244 RZD393244 SIZ393244 SSV393244 TCR393244 TMN393244 TWJ393244 UGF393244 UQB393244 UZX393244 VJT393244 VTP393244 WDL393244 WNH393244 WXD393244 M458780 KR458780 UN458780 AEJ458780 AOF458780 AYB458780 BHX458780 BRT458780 CBP458780 CLL458780 CVH458780 DFD458780 DOZ458780 DYV458780 EIR458780 ESN458780 FCJ458780 FMF458780 FWB458780 GFX458780 GPT458780 GZP458780 HJL458780 HTH458780 IDD458780 IMZ458780 IWV458780 JGR458780 JQN458780 KAJ458780 KKF458780 KUB458780 LDX458780 LNT458780 LXP458780 MHL458780 MRH458780 NBD458780 NKZ458780 NUV458780 OER458780 OON458780 OYJ458780 PIF458780 PSB458780 QBX458780 QLT458780 QVP458780 RFL458780 RPH458780 RZD458780 SIZ458780 SSV458780 TCR458780 TMN458780 TWJ458780 UGF458780 UQB458780 UZX458780 VJT458780 VTP458780 WDL458780 WNH458780 WXD458780 M524316 KR524316 UN524316 AEJ524316 AOF524316 AYB524316 BHX524316 BRT524316 CBP524316 CLL524316 CVH524316 DFD524316 DOZ524316 DYV524316 EIR524316 ESN524316 FCJ524316 FMF524316 FWB524316 GFX524316 GPT524316 GZP524316 HJL524316 HTH524316 IDD524316 IMZ524316 IWV524316 JGR524316 JQN524316 KAJ524316 KKF524316 KUB524316 LDX524316 LNT524316 LXP524316 MHL524316 MRH524316 NBD524316 NKZ524316 NUV524316 OER524316 OON524316 OYJ524316 PIF524316 PSB524316 QBX524316 QLT524316 QVP524316 RFL524316 RPH524316 RZD524316 SIZ524316 SSV524316 TCR524316 TMN524316 TWJ524316 UGF524316 UQB524316 UZX524316 VJT524316 VTP524316 WDL524316 WNH524316 WXD524316 M589852 KR589852 UN589852 AEJ589852 AOF589852 AYB589852 BHX589852 BRT589852 CBP589852 CLL589852 CVH589852 DFD589852 DOZ589852 DYV589852 EIR589852 ESN589852 FCJ589852 FMF589852 FWB589852 GFX589852 GPT589852 GZP589852 HJL589852 HTH589852 IDD589852 IMZ589852 IWV589852 JGR589852 JQN589852 KAJ589852 KKF589852 KUB589852 LDX589852 LNT589852 LXP589852 MHL589852 MRH589852 NBD589852 NKZ589852 NUV589852 OER589852 OON589852 OYJ589852 PIF589852 PSB589852 QBX589852 QLT589852 QVP589852 RFL589852 RPH589852 RZD589852 SIZ589852 SSV589852 TCR589852 TMN589852 TWJ589852 UGF589852 UQB589852 UZX589852 VJT589852 VTP589852 WDL589852 WNH589852 WXD589852 M655388 KR655388 UN655388 AEJ655388 AOF655388 AYB655388 BHX655388 BRT655388 CBP655388 CLL655388 CVH655388 DFD655388 DOZ655388 DYV655388 EIR655388 ESN655388 FCJ655388 FMF655388 FWB655388 GFX655388 GPT655388 GZP655388 HJL655388 HTH655388 IDD655388 IMZ655388 IWV655388 JGR655388 JQN655388 KAJ655388 KKF655388 KUB655388 LDX655388 LNT655388 LXP655388 MHL655388 MRH655388 NBD655388 NKZ655388 NUV655388 OER655388 OON655388 OYJ655388 PIF655388 PSB655388 QBX655388 QLT655388 QVP655388 RFL655388 RPH655388 RZD655388 SIZ655388 SSV655388 TCR655388 TMN655388 TWJ655388 UGF655388 UQB655388 UZX655388 VJT655388 VTP655388 WDL655388 WNH655388 WXD655388 M720924 KR720924 UN720924 AEJ720924 AOF720924 AYB720924 BHX720924 BRT720924 CBP720924 CLL720924 CVH720924 DFD720924 DOZ720924 DYV720924 EIR720924 ESN720924 FCJ720924 FMF720924 FWB720924 GFX720924 GPT720924 GZP720924 HJL720924 HTH720924 IDD720924 IMZ720924 IWV720924 JGR720924 JQN720924 KAJ720924 KKF720924 KUB720924 LDX720924 LNT720924 LXP720924 MHL720924 MRH720924 NBD720924 NKZ720924 NUV720924 OER720924 OON720924 OYJ720924 PIF720924 PSB720924 QBX720924 QLT720924 QVP720924 RFL720924 RPH720924 RZD720924 SIZ720924 SSV720924 TCR720924 TMN720924 TWJ720924 UGF720924 UQB720924 UZX720924 VJT720924 VTP720924 WDL720924 WNH720924 WXD720924 M786460 KR786460 UN786460 AEJ786460 AOF786460 AYB786460 BHX786460 BRT786460 CBP786460 CLL786460 CVH786460 DFD786460 DOZ786460 DYV786460 EIR786460 ESN786460 FCJ786460 FMF786460 FWB786460 GFX786460 GPT786460 GZP786460 HJL786460 HTH786460 IDD786460 IMZ786460 IWV786460 JGR786460 JQN786460 KAJ786460 KKF786460 KUB786460 LDX786460 LNT786460 LXP786460 MHL786460 MRH786460 NBD786460 NKZ786460 NUV786460 OER786460 OON786460 OYJ786460 PIF786460 PSB786460 QBX786460 QLT786460 QVP786460 RFL786460 RPH786460 RZD786460 SIZ786460 SSV786460 TCR786460 TMN786460 TWJ786460 UGF786460 UQB786460 UZX786460 VJT786460 VTP786460 WDL786460 WNH786460 WXD786460 M851996 KR851996 UN851996 AEJ851996 AOF851996 AYB851996 BHX851996 BRT851996 CBP851996 CLL851996 CVH851996 DFD851996 DOZ851996 DYV851996 EIR851996 ESN851996 FCJ851996 FMF851996 FWB851996 GFX851996 GPT851996 GZP851996 HJL851996 HTH851996 IDD851996 IMZ851996 IWV851996 JGR851996 JQN851996 KAJ851996 KKF851996 KUB851996 LDX851996 LNT851996 LXP851996 MHL851996 MRH851996 NBD851996 NKZ851996 NUV851996 OER851996 OON851996 OYJ851996 PIF851996 PSB851996 QBX851996 QLT851996 QVP851996 RFL851996 RPH851996 RZD851996 SIZ851996 SSV851996 TCR851996 TMN851996 TWJ851996 UGF851996 UQB851996 UZX851996 VJT851996 VTP851996 WDL851996 WNH851996 WXD851996 M917532 KR917532 UN917532 AEJ917532 AOF917532 AYB917532 BHX917532 BRT917532 CBP917532 CLL917532 CVH917532 DFD917532 DOZ917532 DYV917532 EIR917532 ESN917532 FCJ917532 FMF917532 FWB917532 GFX917532 GPT917532 GZP917532 HJL917532 HTH917532 IDD917532 IMZ917532 IWV917532 JGR917532 JQN917532 KAJ917532 KKF917532 KUB917532 LDX917532 LNT917532 LXP917532 MHL917532 MRH917532 NBD917532 NKZ917532 NUV917532 OER917532 OON917532 OYJ917532 PIF917532 PSB917532 QBX917532 QLT917532 QVP917532 RFL917532 RPH917532 RZD917532 SIZ917532 SSV917532 TCR917532 TMN917532 TWJ917532 UGF917532 UQB917532 UZX917532 VJT917532 VTP917532 WDL917532 WNH917532 WXD917532 M983068 KR983068 UN983068 AEJ983068 AOF983068 AYB983068 BHX983068 BRT983068 CBP983068 CLL983068 CVH983068 DFD983068 DOZ983068 DYV983068 EIR983068 ESN983068 FCJ983068 FMF983068 FWB983068 GFX983068 GPT983068 GZP983068 HJL983068 HTH983068 IDD983068 IMZ983068 IWV983068 JGR983068 JQN983068 KAJ983068 KKF983068 KUB983068 LDX983068 LNT983068 LXP983068 MHL983068 MRH983068 NBD983068 NKZ983068 NUV983068 OER983068 OON983068 OYJ983068 PIF983068 PSB983068 QBX983068 QLT983068 QVP983068 RFL983068 RPH983068 RZD983068 SIZ983068 SSV983068 TCR983068 TMN983068 TWJ983068 UGF983068 UQB983068 UZX983068 VJT983068 VTP983068 WDL983068 WNH983068 WDL24 VTP24 VJT24 UZX24 UQB24 UGF24 TWJ24 TMN24 TCR24 SSV24 SIZ24 RZD24 RPH24 RFL24 QVP24 QLT24 QBX24 PSB24 PIF24 OYJ24 OON24 OER24 NUV24 NKZ24 NBD24 MRH24 MHL24 LXP24 LNT24 LDX24 KUB24 KKF24 KAJ24 JQN24 JGR24 IWV24 IMZ24 IDD24 HTH24 HJL24 GZP24 GPT24 GFX24 FWB24 FMF24 FCJ24 ESN24 EIR24 DYV24 DOZ24 DFD24 CVH24 CLL24 CBP24 BRT24 BHX24 AYB24 AOF24 AEJ24 UN24 KR24 M24 WXD24 WNH24 KR28 UN28 AEJ28 AOF28 AYB28 M28 WXD28 WNH28 WDL28 VTP28 VJT28 UZX28 UQB28 UGF28 TWJ28 TMN28 TCR28 SSV28 SIZ28 RZD28 RPH28 RFL28 QVP28 QLT28 QBX28 PSB28 PIF28 OYJ28 OON28 OER28 NUV28 NKZ28 NBD28 MRH28 MHL28 LXP28 LNT28 LDX28 KUB28 KKF28 KAJ28 JQN28 JGR28 IWV28 IMZ28 IDD28 HTH28 HJL28 GZP28 GPT28 GFX28 FWB28 FMF28 FCJ28 ESN28 EIR28 DYV28 DOZ28 DFD28 CVH28 CLL28 CBP28 BRT28 BHX28 KR32 UN32 AEJ32 AOF32 AYB32 M32 WXD32 WNH32 WDL32 VTP32 VJT32 UZX32 UQB32 UGF32 TWJ32 TMN32 TCR32 SSV32 SIZ32 RZD32 RPH32 RFL32 QVP32 QLT32 QBX32 PSB32 PIF32 OYJ32 OON32 OER32 NUV32 NKZ32 NBD32 MRH32 MHL32 LXP32 LNT32 LDX32 KUB32 KKF32 KAJ32 JQN32 JGR32 IWV32 IMZ32 IDD32 HTH32 HJL32 GZP32 GPT32 GFX32 FWB32 FMF32 FCJ32 ESN32 EIR32 DYV32 DOZ32 DFD32 CVH32 CLL32 CBP32 BRT32 BHX32">
      <formula1>kind_of_heat_transfer</formula1>
    </dataValidation>
    <dataValidation type="list" allowBlank="1" showInputMessage="1" errorTitle="Ошибка" error="Выберите значение из списка" prompt="Выберите значение из списка" sqref="KT23:LA23 UP23:UW23 AEL23:AES23 AOH23:AOO23 AYD23:AYK23 BHZ23:BIG23 BRV23:BSC23 CBR23:CBY23 CLN23:CLU23 CVJ23:CVQ23 DFF23:DFM23 DPB23:DPI23 DYX23:DZE23 EIT23:EJA23 ESP23:ESW23 FCL23:FCS23 FMH23:FMO23 FWD23:FWK23 GFZ23:GGG23 GPV23:GQC23 GZR23:GZY23 HJN23:HJU23 HTJ23:HTQ23 IDF23:IDM23 INB23:INI23 IWX23:IXE23 JGT23:JHA23 JQP23:JQW23 KAL23:KAS23 KKH23:KKO23 KUD23:KUK23 LDZ23:LEG23 LNV23:LOC23 LXR23:LXY23 MHN23:MHU23 MRJ23:MRQ23 NBF23:NBM23 NLB23:NLI23 NUX23:NVE23 OET23:OFA23 OOP23:OOW23 OYL23:OYS23 PIH23:PIO23 PSD23:PSK23 QBZ23:QCG23 QLV23:QMC23 QVR23:QVY23 RFN23:RFU23 RPJ23:RPQ23 RZF23:RZM23 SJB23:SJI23 SSX23:STE23 TCT23:TDA23 TMP23:TMW23 TWL23:TWS23 UGH23:UGO23 UQD23:UQK23 UZZ23:VAG23 VJV23:VKC23 VTR23:VTY23 WDN23:WDU23 WNJ23:WNQ23 WXF23:WXM23 KT65563:LA65563 UP65563:UW65563 AEL65563:AES65563 AOH65563:AOO65563 AYD65563:AYK65563 BHZ65563:BIG65563 BRV65563:BSC65563 CBR65563:CBY65563 CLN65563:CLU65563 CVJ65563:CVQ65563 DFF65563:DFM65563 DPB65563:DPI65563 DYX65563:DZE65563 EIT65563:EJA65563 ESP65563:ESW65563 FCL65563:FCS65563 FMH65563:FMO65563 FWD65563:FWK65563 GFZ65563:GGG65563 GPV65563:GQC65563 GZR65563:GZY65563 HJN65563:HJU65563 HTJ65563:HTQ65563 IDF65563:IDM65563 INB65563:INI65563 IWX65563:IXE65563 JGT65563:JHA65563 JQP65563:JQW65563 KAL65563:KAS65563 KKH65563:KKO65563 KUD65563:KUK65563 LDZ65563:LEG65563 LNV65563:LOC65563 LXR65563:LXY65563 MHN65563:MHU65563 MRJ65563:MRQ65563 NBF65563:NBM65563 NLB65563:NLI65563 NUX65563:NVE65563 OET65563:OFA65563 OOP65563:OOW65563 OYL65563:OYS65563 PIH65563:PIO65563 PSD65563:PSK65563 QBZ65563:QCG65563 QLV65563:QMC65563 QVR65563:QVY65563 RFN65563:RFU65563 RPJ65563:RPQ65563 RZF65563:RZM65563 SJB65563:SJI65563 SSX65563:STE65563 TCT65563:TDA65563 TMP65563:TMW65563 TWL65563:TWS65563 UGH65563:UGO65563 UQD65563:UQK65563 UZZ65563:VAG65563 VJV65563:VKC65563 VTR65563:VTY65563 WDN65563:WDU65563 WNJ65563:WNQ65563 WXF65563:WXM65563 KT131099:LA131099 UP131099:UW131099 AEL131099:AES131099 AOH131099:AOO131099 AYD131099:AYK131099 BHZ131099:BIG131099 BRV131099:BSC131099 CBR131099:CBY131099 CLN131099:CLU131099 CVJ131099:CVQ131099 DFF131099:DFM131099 DPB131099:DPI131099 DYX131099:DZE131099 EIT131099:EJA131099 ESP131099:ESW131099 FCL131099:FCS131099 FMH131099:FMO131099 FWD131099:FWK131099 GFZ131099:GGG131099 GPV131099:GQC131099 GZR131099:GZY131099 HJN131099:HJU131099 HTJ131099:HTQ131099 IDF131099:IDM131099 INB131099:INI131099 IWX131099:IXE131099 JGT131099:JHA131099 JQP131099:JQW131099 KAL131099:KAS131099 KKH131099:KKO131099 KUD131099:KUK131099 LDZ131099:LEG131099 LNV131099:LOC131099 LXR131099:LXY131099 MHN131099:MHU131099 MRJ131099:MRQ131099 NBF131099:NBM131099 NLB131099:NLI131099 NUX131099:NVE131099 OET131099:OFA131099 OOP131099:OOW131099 OYL131099:OYS131099 PIH131099:PIO131099 PSD131099:PSK131099 QBZ131099:QCG131099 QLV131099:QMC131099 QVR131099:QVY131099 RFN131099:RFU131099 RPJ131099:RPQ131099 RZF131099:RZM131099 SJB131099:SJI131099 SSX131099:STE131099 TCT131099:TDA131099 TMP131099:TMW131099 TWL131099:TWS131099 UGH131099:UGO131099 UQD131099:UQK131099 UZZ131099:VAG131099 VJV131099:VKC131099 VTR131099:VTY131099 WDN131099:WDU131099 WNJ131099:WNQ131099 WXF131099:WXM131099 KT196635:LA196635 UP196635:UW196635 AEL196635:AES196635 AOH196635:AOO196635 AYD196635:AYK196635 BHZ196635:BIG196635 BRV196635:BSC196635 CBR196635:CBY196635 CLN196635:CLU196635 CVJ196635:CVQ196635 DFF196635:DFM196635 DPB196635:DPI196635 DYX196635:DZE196635 EIT196635:EJA196635 ESP196635:ESW196635 FCL196635:FCS196635 FMH196635:FMO196635 FWD196635:FWK196635 GFZ196635:GGG196635 GPV196635:GQC196635 GZR196635:GZY196635 HJN196635:HJU196635 HTJ196635:HTQ196635 IDF196635:IDM196635 INB196635:INI196635 IWX196635:IXE196635 JGT196635:JHA196635 JQP196635:JQW196635 KAL196635:KAS196635 KKH196635:KKO196635 KUD196635:KUK196635 LDZ196635:LEG196635 LNV196635:LOC196635 LXR196635:LXY196635 MHN196635:MHU196635 MRJ196635:MRQ196635 NBF196635:NBM196635 NLB196635:NLI196635 NUX196635:NVE196635 OET196635:OFA196635 OOP196635:OOW196635 OYL196635:OYS196635 PIH196635:PIO196635 PSD196635:PSK196635 QBZ196635:QCG196635 QLV196635:QMC196635 QVR196635:QVY196635 RFN196635:RFU196635 RPJ196635:RPQ196635 RZF196635:RZM196635 SJB196635:SJI196635 SSX196635:STE196635 TCT196635:TDA196635 TMP196635:TMW196635 TWL196635:TWS196635 UGH196635:UGO196635 UQD196635:UQK196635 UZZ196635:VAG196635 VJV196635:VKC196635 VTR196635:VTY196635 WDN196635:WDU196635 WNJ196635:WNQ196635 WXF196635:WXM196635 KT262171:LA262171 UP262171:UW262171 AEL262171:AES262171 AOH262171:AOO262171 AYD262171:AYK262171 BHZ262171:BIG262171 BRV262171:BSC262171 CBR262171:CBY262171 CLN262171:CLU262171 CVJ262171:CVQ262171 DFF262171:DFM262171 DPB262171:DPI262171 DYX262171:DZE262171 EIT262171:EJA262171 ESP262171:ESW262171 FCL262171:FCS262171 FMH262171:FMO262171 FWD262171:FWK262171 GFZ262171:GGG262171 GPV262171:GQC262171 GZR262171:GZY262171 HJN262171:HJU262171 HTJ262171:HTQ262171 IDF262171:IDM262171 INB262171:INI262171 IWX262171:IXE262171 JGT262171:JHA262171 JQP262171:JQW262171 KAL262171:KAS262171 KKH262171:KKO262171 KUD262171:KUK262171 LDZ262171:LEG262171 LNV262171:LOC262171 LXR262171:LXY262171 MHN262171:MHU262171 MRJ262171:MRQ262171 NBF262171:NBM262171 NLB262171:NLI262171 NUX262171:NVE262171 OET262171:OFA262171 OOP262171:OOW262171 OYL262171:OYS262171 PIH262171:PIO262171 PSD262171:PSK262171 QBZ262171:QCG262171 QLV262171:QMC262171 QVR262171:QVY262171 RFN262171:RFU262171 RPJ262171:RPQ262171 RZF262171:RZM262171 SJB262171:SJI262171 SSX262171:STE262171 TCT262171:TDA262171 TMP262171:TMW262171 TWL262171:TWS262171 UGH262171:UGO262171 UQD262171:UQK262171 UZZ262171:VAG262171 VJV262171:VKC262171 VTR262171:VTY262171 WDN262171:WDU262171 WNJ262171:WNQ262171 WXF262171:WXM262171 KT327707:LA327707 UP327707:UW327707 AEL327707:AES327707 AOH327707:AOO327707 AYD327707:AYK327707 BHZ327707:BIG327707 BRV327707:BSC327707 CBR327707:CBY327707 CLN327707:CLU327707 CVJ327707:CVQ327707 DFF327707:DFM327707 DPB327707:DPI327707 DYX327707:DZE327707 EIT327707:EJA327707 ESP327707:ESW327707 FCL327707:FCS327707 FMH327707:FMO327707 FWD327707:FWK327707 GFZ327707:GGG327707 GPV327707:GQC327707 GZR327707:GZY327707 HJN327707:HJU327707 HTJ327707:HTQ327707 IDF327707:IDM327707 INB327707:INI327707 IWX327707:IXE327707 JGT327707:JHA327707 JQP327707:JQW327707 KAL327707:KAS327707 KKH327707:KKO327707 KUD327707:KUK327707 LDZ327707:LEG327707 LNV327707:LOC327707 LXR327707:LXY327707 MHN327707:MHU327707 MRJ327707:MRQ327707 NBF327707:NBM327707 NLB327707:NLI327707 NUX327707:NVE327707 OET327707:OFA327707 OOP327707:OOW327707 OYL327707:OYS327707 PIH327707:PIO327707 PSD327707:PSK327707 QBZ327707:QCG327707 QLV327707:QMC327707 QVR327707:QVY327707 RFN327707:RFU327707 RPJ327707:RPQ327707 RZF327707:RZM327707 SJB327707:SJI327707 SSX327707:STE327707 TCT327707:TDA327707 TMP327707:TMW327707 TWL327707:TWS327707 UGH327707:UGO327707 UQD327707:UQK327707 UZZ327707:VAG327707 VJV327707:VKC327707 VTR327707:VTY327707 WDN327707:WDU327707 WNJ327707:WNQ327707 WXF327707:WXM327707 KT393243:LA393243 UP393243:UW393243 AEL393243:AES393243 AOH393243:AOO393243 AYD393243:AYK393243 BHZ393243:BIG393243 BRV393243:BSC393243 CBR393243:CBY393243 CLN393243:CLU393243 CVJ393243:CVQ393243 DFF393243:DFM393243 DPB393243:DPI393243 DYX393243:DZE393243 EIT393243:EJA393243 ESP393243:ESW393243 FCL393243:FCS393243 FMH393243:FMO393243 FWD393243:FWK393243 GFZ393243:GGG393243 GPV393243:GQC393243 GZR393243:GZY393243 HJN393243:HJU393243 HTJ393243:HTQ393243 IDF393243:IDM393243 INB393243:INI393243 IWX393243:IXE393243 JGT393243:JHA393243 JQP393243:JQW393243 KAL393243:KAS393243 KKH393243:KKO393243 KUD393243:KUK393243 LDZ393243:LEG393243 LNV393243:LOC393243 LXR393243:LXY393243 MHN393243:MHU393243 MRJ393243:MRQ393243 NBF393243:NBM393243 NLB393243:NLI393243 NUX393243:NVE393243 OET393243:OFA393243 OOP393243:OOW393243 OYL393243:OYS393243 PIH393243:PIO393243 PSD393243:PSK393243 QBZ393243:QCG393243 QLV393243:QMC393243 QVR393243:QVY393243 RFN393243:RFU393243 RPJ393243:RPQ393243 RZF393243:RZM393243 SJB393243:SJI393243 SSX393243:STE393243 TCT393243:TDA393243 TMP393243:TMW393243 TWL393243:TWS393243 UGH393243:UGO393243 UQD393243:UQK393243 UZZ393243:VAG393243 VJV393243:VKC393243 VTR393243:VTY393243 WDN393243:WDU393243 WNJ393243:WNQ393243 WXF393243:WXM393243 KT458779:LA458779 UP458779:UW458779 AEL458779:AES458779 AOH458779:AOO458779 AYD458779:AYK458779 BHZ458779:BIG458779 BRV458779:BSC458779 CBR458779:CBY458779 CLN458779:CLU458779 CVJ458779:CVQ458779 DFF458779:DFM458779 DPB458779:DPI458779 DYX458779:DZE458779 EIT458779:EJA458779 ESP458779:ESW458779 FCL458779:FCS458779 FMH458779:FMO458779 FWD458779:FWK458779 GFZ458779:GGG458779 GPV458779:GQC458779 GZR458779:GZY458779 HJN458779:HJU458779 HTJ458779:HTQ458779 IDF458779:IDM458779 INB458779:INI458779 IWX458779:IXE458779 JGT458779:JHA458779 JQP458779:JQW458779 KAL458779:KAS458779 KKH458779:KKO458779 KUD458779:KUK458779 LDZ458779:LEG458779 LNV458779:LOC458779 LXR458779:LXY458779 MHN458779:MHU458779 MRJ458779:MRQ458779 NBF458779:NBM458779 NLB458779:NLI458779 NUX458779:NVE458779 OET458779:OFA458779 OOP458779:OOW458779 OYL458779:OYS458779 PIH458779:PIO458779 PSD458779:PSK458779 QBZ458779:QCG458779 QLV458779:QMC458779 QVR458779:QVY458779 RFN458779:RFU458779 RPJ458779:RPQ458779 RZF458779:RZM458779 SJB458779:SJI458779 SSX458779:STE458779 TCT458779:TDA458779 TMP458779:TMW458779 TWL458779:TWS458779 UGH458779:UGO458779 UQD458779:UQK458779 UZZ458779:VAG458779 VJV458779:VKC458779 VTR458779:VTY458779 WDN458779:WDU458779 WNJ458779:WNQ458779 WXF458779:WXM458779 KT524315:LA524315 UP524315:UW524315 AEL524315:AES524315 AOH524315:AOO524315 AYD524315:AYK524315 BHZ524315:BIG524315 BRV524315:BSC524315 CBR524315:CBY524315 CLN524315:CLU524315 CVJ524315:CVQ524315 DFF524315:DFM524315 DPB524315:DPI524315 DYX524315:DZE524315 EIT524315:EJA524315 ESP524315:ESW524315 FCL524315:FCS524315 FMH524315:FMO524315 FWD524315:FWK524315 GFZ524315:GGG524315 GPV524315:GQC524315 GZR524315:GZY524315 HJN524315:HJU524315 HTJ524315:HTQ524315 IDF524315:IDM524315 INB524315:INI524315 IWX524315:IXE524315 JGT524315:JHA524315 JQP524315:JQW524315 KAL524315:KAS524315 KKH524315:KKO524315 KUD524315:KUK524315 LDZ524315:LEG524315 LNV524315:LOC524315 LXR524315:LXY524315 MHN524315:MHU524315 MRJ524315:MRQ524315 NBF524315:NBM524315 NLB524315:NLI524315 NUX524315:NVE524315 OET524315:OFA524315 OOP524315:OOW524315 OYL524315:OYS524315 PIH524315:PIO524315 PSD524315:PSK524315 QBZ524315:QCG524315 QLV524315:QMC524315 QVR524315:QVY524315 RFN524315:RFU524315 RPJ524315:RPQ524315 RZF524315:RZM524315 SJB524315:SJI524315 SSX524315:STE524315 TCT524315:TDA524315 TMP524315:TMW524315 TWL524315:TWS524315 UGH524315:UGO524315 UQD524315:UQK524315 UZZ524315:VAG524315 VJV524315:VKC524315 VTR524315:VTY524315 WDN524315:WDU524315 WNJ524315:WNQ524315 WXF524315:WXM524315 KT589851:LA589851 UP589851:UW589851 AEL589851:AES589851 AOH589851:AOO589851 AYD589851:AYK589851 BHZ589851:BIG589851 BRV589851:BSC589851 CBR589851:CBY589851 CLN589851:CLU589851 CVJ589851:CVQ589851 DFF589851:DFM589851 DPB589851:DPI589851 DYX589851:DZE589851 EIT589851:EJA589851 ESP589851:ESW589851 FCL589851:FCS589851 FMH589851:FMO589851 FWD589851:FWK589851 GFZ589851:GGG589851 GPV589851:GQC589851 GZR589851:GZY589851 HJN589851:HJU589851 HTJ589851:HTQ589851 IDF589851:IDM589851 INB589851:INI589851 IWX589851:IXE589851 JGT589851:JHA589851 JQP589851:JQW589851 KAL589851:KAS589851 KKH589851:KKO589851 KUD589851:KUK589851 LDZ589851:LEG589851 LNV589851:LOC589851 LXR589851:LXY589851 MHN589851:MHU589851 MRJ589851:MRQ589851 NBF589851:NBM589851 NLB589851:NLI589851 NUX589851:NVE589851 OET589851:OFA589851 OOP589851:OOW589851 OYL589851:OYS589851 PIH589851:PIO589851 PSD589851:PSK589851 QBZ589851:QCG589851 QLV589851:QMC589851 QVR589851:QVY589851 RFN589851:RFU589851 RPJ589851:RPQ589851 RZF589851:RZM589851 SJB589851:SJI589851 SSX589851:STE589851 TCT589851:TDA589851 TMP589851:TMW589851 TWL589851:TWS589851 UGH589851:UGO589851 UQD589851:UQK589851 UZZ589851:VAG589851 VJV589851:VKC589851 VTR589851:VTY589851 WDN589851:WDU589851 WNJ589851:WNQ589851 WXF589851:WXM589851 KT655387:LA655387 UP655387:UW655387 AEL655387:AES655387 AOH655387:AOO655387 AYD655387:AYK655387 BHZ655387:BIG655387 BRV655387:BSC655387 CBR655387:CBY655387 CLN655387:CLU655387 CVJ655387:CVQ655387 DFF655387:DFM655387 DPB655387:DPI655387 DYX655387:DZE655387 EIT655387:EJA655387 ESP655387:ESW655387 FCL655387:FCS655387 FMH655387:FMO655387 FWD655387:FWK655387 GFZ655387:GGG655387 GPV655387:GQC655387 GZR655387:GZY655387 HJN655387:HJU655387 HTJ655387:HTQ655387 IDF655387:IDM655387 INB655387:INI655387 IWX655387:IXE655387 JGT655387:JHA655387 JQP655387:JQW655387 KAL655387:KAS655387 KKH655387:KKO655387 KUD655387:KUK655387 LDZ655387:LEG655387 LNV655387:LOC655387 LXR655387:LXY655387 MHN655387:MHU655387 MRJ655387:MRQ655387 NBF655387:NBM655387 NLB655387:NLI655387 NUX655387:NVE655387 OET655387:OFA655387 OOP655387:OOW655387 OYL655387:OYS655387 PIH655387:PIO655387 PSD655387:PSK655387 QBZ655387:QCG655387 QLV655387:QMC655387 QVR655387:QVY655387 RFN655387:RFU655387 RPJ655387:RPQ655387 RZF655387:RZM655387 SJB655387:SJI655387 SSX655387:STE655387 TCT655387:TDA655387 TMP655387:TMW655387 TWL655387:TWS655387 UGH655387:UGO655387 UQD655387:UQK655387 UZZ655387:VAG655387 VJV655387:VKC655387 VTR655387:VTY655387 WDN655387:WDU655387 WNJ655387:WNQ655387 WXF655387:WXM655387 KT720923:LA720923 UP720923:UW720923 AEL720923:AES720923 AOH720923:AOO720923 AYD720923:AYK720923 BHZ720923:BIG720923 BRV720923:BSC720923 CBR720923:CBY720923 CLN720923:CLU720923 CVJ720923:CVQ720923 DFF720923:DFM720923 DPB720923:DPI720923 DYX720923:DZE720923 EIT720923:EJA720923 ESP720923:ESW720923 FCL720923:FCS720923 FMH720923:FMO720923 FWD720923:FWK720923 GFZ720923:GGG720923 GPV720923:GQC720923 GZR720923:GZY720923 HJN720923:HJU720923 HTJ720923:HTQ720923 IDF720923:IDM720923 INB720923:INI720923 IWX720923:IXE720923 JGT720923:JHA720923 JQP720923:JQW720923 KAL720923:KAS720923 KKH720923:KKO720923 KUD720923:KUK720923 LDZ720923:LEG720923 LNV720923:LOC720923 LXR720923:LXY720923 MHN720923:MHU720923 MRJ720923:MRQ720923 NBF720923:NBM720923 NLB720923:NLI720923 NUX720923:NVE720923 OET720923:OFA720923 OOP720923:OOW720923 OYL720923:OYS720923 PIH720923:PIO720923 PSD720923:PSK720923 QBZ720923:QCG720923 QLV720923:QMC720923 QVR720923:QVY720923 RFN720923:RFU720923 RPJ720923:RPQ720923 RZF720923:RZM720923 SJB720923:SJI720923 SSX720923:STE720923 TCT720923:TDA720923 TMP720923:TMW720923 TWL720923:TWS720923 UGH720923:UGO720923 UQD720923:UQK720923 UZZ720923:VAG720923 VJV720923:VKC720923 VTR720923:VTY720923 WDN720923:WDU720923 WNJ720923:WNQ720923 WXF720923:WXM720923 KT786459:LA786459 UP786459:UW786459 AEL786459:AES786459 AOH786459:AOO786459 AYD786459:AYK786459 BHZ786459:BIG786459 BRV786459:BSC786459 CBR786459:CBY786459 CLN786459:CLU786459 CVJ786459:CVQ786459 DFF786459:DFM786459 DPB786459:DPI786459 DYX786459:DZE786459 EIT786459:EJA786459 ESP786459:ESW786459 FCL786459:FCS786459 FMH786459:FMO786459 FWD786459:FWK786459 GFZ786459:GGG786459 GPV786459:GQC786459 GZR786459:GZY786459 HJN786459:HJU786459 HTJ786459:HTQ786459 IDF786459:IDM786459 INB786459:INI786459 IWX786459:IXE786459 JGT786459:JHA786459 JQP786459:JQW786459 KAL786459:KAS786459 KKH786459:KKO786459 KUD786459:KUK786459 LDZ786459:LEG786459 LNV786459:LOC786459 LXR786459:LXY786459 MHN786459:MHU786459 MRJ786459:MRQ786459 NBF786459:NBM786459 NLB786459:NLI786459 NUX786459:NVE786459 OET786459:OFA786459 OOP786459:OOW786459 OYL786459:OYS786459 PIH786459:PIO786459 PSD786459:PSK786459 QBZ786459:QCG786459 QLV786459:QMC786459 QVR786459:QVY786459 RFN786459:RFU786459 RPJ786459:RPQ786459 RZF786459:RZM786459 SJB786459:SJI786459 SSX786459:STE786459 TCT786459:TDA786459 TMP786459:TMW786459 TWL786459:TWS786459 UGH786459:UGO786459 UQD786459:UQK786459 UZZ786459:VAG786459 VJV786459:VKC786459 VTR786459:VTY786459 WDN786459:WDU786459 WNJ786459:WNQ786459 WXF786459:WXM786459 KT851995:LA851995 UP851995:UW851995 AEL851995:AES851995 AOH851995:AOO851995 AYD851995:AYK851995 BHZ851995:BIG851995 BRV851995:BSC851995 CBR851995:CBY851995 CLN851995:CLU851995 CVJ851995:CVQ851995 DFF851995:DFM851995 DPB851995:DPI851995 DYX851995:DZE851995 EIT851995:EJA851995 ESP851995:ESW851995 FCL851995:FCS851995 FMH851995:FMO851995 FWD851995:FWK851995 GFZ851995:GGG851995 GPV851995:GQC851995 GZR851995:GZY851995 HJN851995:HJU851995 HTJ851995:HTQ851995 IDF851995:IDM851995 INB851995:INI851995 IWX851995:IXE851995 JGT851995:JHA851995 JQP851995:JQW851995 KAL851995:KAS851995 KKH851995:KKO851995 KUD851995:KUK851995 LDZ851995:LEG851995 LNV851995:LOC851995 LXR851995:LXY851995 MHN851995:MHU851995 MRJ851995:MRQ851995 NBF851995:NBM851995 NLB851995:NLI851995 NUX851995:NVE851995 OET851995:OFA851995 OOP851995:OOW851995 OYL851995:OYS851995 PIH851995:PIO851995 PSD851995:PSK851995 QBZ851995:QCG851995 QLV851995:QMC851995 QVR851995:QVY851995 RFN851995:RFU851995 RPJ851995:RPQ851995 RZF851995:RZM851995 SJB851995:SJI851995 SSX851995:STE851995 TCT851995:TDA851995 TMP851995:TMW851995 TWL851995:TWS851995 UGH851995:UGO851995 UQD851995:UQK851995 UZZ851995:VAG851995 VJV851995:VKC851995 VTR851995:VTY851995 WDN851995:WDU851995 WNJ851995:WNQ851995 WXF851995:WXM851995 KT917531:LA917531 UP917531:UW917531 AEL917531:AES917531 AOH917531:AOO917531 AYD917531:AYK917531 BHZ917531:BIG917531 BRV917531:BSC917531 CBR917531:CBY917531 CLN917531:CLU917531 CVJ917531:CVQ917531 DFF917531:DFM917531 DPB917531:DPI917531 DYX917531:DZE917531 EIT917531:EJA917531 ESP917531:ESW917531 FCL917531:FCS917531 FMH917531:FMO917531 FWD917531:FWK917531 GFZ917531:GGG917531 GPV917531:GQC917531 GZR917531:GZY917531 HJN917531:HJU917531 HTJ917531:HTQ917531 IDF917531:IDM917531 INB917531:INI917531 IWX917531:IXE917531 JGT917531:JHA917531 JQP917531:JQW917531 KAL917531:KAS917531 KKH917531:KKO917531 KUD917531:KUK917531 LDZ917531:LEG917531 LNV917531:LOC917531 LXR917531:LXY917531 MHN917531:MHU917531 MRJ917531:MRQ917531 NBF917531:NBM917531 NLB917531:NLI917531 NUX917531:NVE917531 OET917531:OFA917531 OOP917531:OOW917531 OYL917531:OYS917531 PIH917531:PIO917531 PSD917531:PSK917531 QBZ917531:QCG917531 QLV917531:QMC917531 QVR917531:QVY917531 RFN917531:RFU917531 RPJ917531:RPQ917531 RZF917531:RZM917531 SJB917531:SJI917531 SSX917531:STE917531 TCT917531:TDA917531 TMP917531:TMW917531 TWL917531:TWS917531 UGH917531:UGO917531 UQD917531:UQK917531 UZZ917531:VAG917531 VJV917531:VKC917531 VTR917531:VTY917531 WDN917531:WDU917531 WNJ917531:WNQ917531 WXF917531:WXM917531 WXF983067:WXM983067 KT983067:LA983067 UP983067:UW983067 AEL983067:AES983067 AOH983067:AOO983067 AYD983067:AYK983067 BHZ983067:BIG983067 BRV983067:BSC983067 CBR983067:CBY983067 CLN983067:CLU983067 CVJ983067:CVQ983067 DFF983067:DFM983067 DPB983067:DPI983067 DYX983067:DZE983067 EIT983067:EJA983067 ESP983067:ESW983067 FCL983067:FCS983067 FMH983067:FMO983067 FWD983067:FWK983067 GFZ983067:GGG983067 GPV983067:GQC983067 GZR983067:GZY983067 HJN983067:HJU983067 HTJ983067:HTQ983067 IDF983067:IDM983067 INB983067:INI983067 IWX983067:IXE983067 JGT983067:JHA983067 JQP983067:JQW983067 KAL983067:KAS983067 KKH983067:KKO983067 KUD983067:KUK983067 LDZ983067:LEG983067 LNV983067:LOC983067 LXR983067:LXY983067 MHN983067:MHU983067 MRJ983067:MRQ983067 NBF983067:NBM983067 NLB983067:NLI983067 NUX983067:NVE983067 OET983067:OFA983067 OOP983067:OOW983067 OYL983067:OYS983067 PIH983067:PIO983067 PSD983067:PSK983067 QBZ983067:QCG983067 QLV983067:QMC983067 QVR983067:QVY983067 RFN983067:RFU983067 RPJ983067:RPQ983067 RZF983067:RZM983067 SJB983067:SJI983067 SSX983067:STE983067 TCT983067:TDA983067 TMP983067:TMW983067 TWL983067:TWS983067 UGH983067:UGO983067 UQD983067:UQK983067 UZZ983067:VAG983067 VJV983067:VKC983067 VTR983067:VTY983067 WDN983067:WDU983067 WNJ983067:WNQ983067 TWL31:TWS31 WDN27:WDU27 VTR27:VTY27 UZZ27:VAG27 VJV27:VKC27 UGH27:UGO27 WXF27:WXM27 WNJ27:WNQ27 UQD27:UQK27 KT27:LA27 UP27:UW27 AEL27:AES27 AOH27:AOO27 AYD27:AYK27 BHZ27:BIG27 BRV27:BSC27 CBR27:CBY27 CLN27:CLU27 CVJ27:CVQ27 DFF27:DFM27 DPB27:DPI27 DYX27:DZE27 EIT27:EJA27 ESP27:ESW27 FCL27:FCS27 FMH27:FMO27 FWD27:FWK27 GFZ27:GGG27 GPV27:GQC27 GZR27:GZY27 HJN27:HJU27 HTJ27:HTQ27 IDF27:IDM27 INB27:INI27 IWX27:IXE27 JGT27:JHA27 JQP27:JQW27 KAL27:KAS27 KKH27:KKO27 KUD27:KUK27 LDZ27:LEG27 LNV27:LOC27 LXR27:LXY27 MHN27:MHU27 MRJ27:MRQ27 NBF27:NBM27 NLB27:NLI27 NUX27:NVE27 OET27:OFA27 OOP27:OOW27 OYL27:OYS27 PIH27:PIO27 PSD27:PSK27 QBZ27:QCG27 QLV27:QMC27 QVR27:QVY27 RFN27:RFU27 RPJ27:RPQ27 RZF27:RZM27 SJB27:SJI27 SSX27:STE27 TCT27:TDA27 TMP27:TMW27 TWL27:TWS27 WDN31:WDU31 VTR31:VTY31 UZZ31:VAG31 VJV31:VKC31 UGH31:UGO31 WXF31:WXM31 WNJ31:WNQ31 UQD31:UQK31 KT31:LA31 UP31:UW31 AEL31:AES31 AOH31:AOO31 AYD31:AYK31 BHZ31:BIG31 BRV31:BSC31 CBR31:CBY31 CLN31:CLU31 CVJ31:CVQ31 DFF31:DFM31 DPB31:DPI31 DYX31:DZE31 EIT31:EJA31 ESP31:ESW31 FCL31:FCS31 FMH31:FMO31 FWD31:FWK31 GFZ31:GGG31 GPV31:GQC31 GZR31:GZY31 HJN31:HJU31 HTJ31:HTQ31 IDF31:IDM31 INB31:INI31 IWX31:IXE31 JGT31:JHA31 JQP31:JQW31 KAL31:KAS31 KKH31:KKO31 KUD31:KUK31 LDZ31:LEG31 LNV31:LOC31 LXR31:LXY31 MHN31:MHU31 MRJ31:MRQ31 NBF31:NBM31 NLB31:NLI31 NUX31:NVE31 OET31:OFA31 OOP31:OOW31 OYL31:OYS31 PIH31:PIO31 PSD31:PSK31 QBZ31:QCG31 QLV31:QMC31 QVR31:QVY31 RFN31:RFU31 RPJ31:RPQ31 RZF31:RZM31 SJB31:SJI31 SSX31:STE31 TCT31:TDA31 TMP31:TMW31 O917531:BE917531 O851995:BE851995 O786459:BE786459 O720923:BE720923 O655387:BE655387 O589851:BE589851 O524315:BE524315 O458779:BE458779 O393243:BE393243 O327707:BE327707 O262171:BE262171 O196635:BE196635 O131099:BE131099 O65563:BE65563 O983067:BE983067">
      <formula1>kind_of_cons</formula1>
    </dataValidation>
    <dataValidation type="textLength" operator="lessThanOrEqual" allowBlank="1" showInputMessage="1" showErrorMessage="1" errorTitle="Ошибка" error="Допускается ввод не более 900 символов!" sqref="WXN983062:WXN983069 WNR983062:WNR983069 BF65558:BF65565 LB65558:LB65565 UX65558:UX65565 AET65558:AET65565 AOP65558:AOP65565 AYL65558:AYL65565 BIH65558:BIH65565 BSD65558:BSD65565 CBZ65558:CBZ65565 CLV65558:CLV65565 CVR65558:CVR65565 DFN65558:DFN65565 DPJ65558:DPJ65565 DZF65558:DZF65565 EJB65558:EJB65565 ESX65558:ESX65565 FCT65558:FCT65565 FMP65558:FMP65565 FWL65558:FWL65565 GGH65558:GGH65565 GQD65558:GQD65565 GZZ65558:GZZ65565 HJV65558:HJV65565 HTR65558:HTR65565 IDN65558:IDN65565 INJ65558:INJ65565 IXF65558:IXF65565 JHB65558:JHB65565 JQX65558:JQX65565 KAT65558:KAT65565 KKP65558:KKP65565 KUL65558:KUL65565 LEH65558:LEH65565 LOD65558:LOD65565 LXZ65558:LXZ65565 MHV65558:MHV65565 MRR65558:MRR65565 NBN65558:NBN65565 NLJ65558:NLJ65565 NVF65558:NVF65565 OFB65558:OFB65565 OOX65558:OOX65565 OYT65558:OYT65565 PIP65558:PIP65565 PSL65558:PSL65565 QCH65558:QCH65565 QMD65558:QMD65565 QVZ65558:QVZ65565 RFV65558:RFV65565 RPR65558:RPR65565 RZN65558:RZN65565 SJJ65558:SJJ65565 STF65558:STF65565 TDB65558:TDB65565 TMX65558:TMX65565 TWT65558:TWT65565 UGP65558:UGP65565 UQL65558:UQL65565 VAH65558:VAH65565 VKD65558:VKD65565 VTZ65558:VTZ65565 WDV65558:WDV65565 WNR65558:WNR65565 WXN65558:WXN65565 BF131094:BF131101 LB131094:LB131101 UX131094:UX131101 AET131094:AET131101 AOP131094:AOP131101 AYL131094:AYL131101 BIH131094:BIH131101 BSD131094:BSD131101 CBZ131094:CBZ131101 CLV131094:CLV131101 CVR131094:CVR131101 DFN131094:DFN131101 DPJ131094:DPJ131101 DZF131094:DZF131101 EJB131094:EJB131101 ESX131094:ESX131101 FCT131094:FCT131101 FMP131094:FMP131101 FWL131094:FWL131101 GGH131094:GGH131101 GQD131094:GQD131101 GZZ131094:GZZ131101 HJV131094:HJV131101 HTR131094:HTR131101 IDN131094:IDN131101 INJ131094:INJ131101 IXF131094:IXF131101 JHB131094:JHB131101 JQX131094:JQX131101 KAT131094:KAT131101 KKP131094:KKP131101 KUL131094:KUL131101 LEH131094:LEH131101 LOD131094:LOD131101 LXZ131094:LXZ131101 MHV131094:MHV131101 MRR131094:MRR131101 NBN131094:NBN131101 NLJ131094:NLJ131101 NVF131094:NVF131101 OFB131094:OFB131101 OOX131094:OOX131101 OYT131094:OYT131101 PIP131094:PIP131101 PSL131094:PSL131101 QCH131094:QCH131101 QMD131094:QMD131101 QVZ131094:QVZ131101 RFV131094:RFV131101 RPR131094:RPR131101 RZN131094:RZN131101 SJJ131094:SJJ131101 STF131094:STF131101 TDB131094:TDB131101 TMX131094:TMX131101 TWT131094:TWT131101 UGP131094:UGP131101 UQL131094:UQL131101 VAH131094:VAH131101 VKD131094:VKD131101 VTZ131094:VTZ131101 WDV131094:WDV131101 WNR131094:WNR131101 WXN131094:WXN131101 BF196630:BF196637 LB196630:LB196637 UX196630:UX196637 AET196630:AET196637 AOP196630:AOP196637 AYL196630:AYL196637 BIH196630:BIH196637 BSD196630:BSD196637 CBZ196630:CBZ196637 CLV196630:CLV196637 CVR196630:CVR196637 DFN196630:DFN196637 DPJ196630:DPJ196637 DZF196630:DZF196637 EJB196630:EJB196637 ESX196630:ESX196637 FCT196630:FCT196637 FMP196630:FMP196637 FWL196630:FWL196637 GGH196630:GGH196637 GQD196630:GQD196637 GZZ196630:GZZ196637 HJV196630:HJV196637 HTR196630:HTR196637 IDN196630:IDN196637 INJ196630:INJ196637 IXF196630:IXF196637 JHB196630:JHB196637 JQX196630:JQX196637 KAT196630:KAT196637 KKP196630:KKP196637 KUL196630:KUL196637 LEH196630:LEH196637 LOD196630:LOD196637 LXZ196630:LXZ196637 MHV196630:MHV196637 MRR196630:MRR196637 NBN196630:NBN196637 NLJ196630:NLJ196637 NVF196630:NVF196637 OFB196630:OFB196637 OOX196630:OOX196637 OYT196630:OYT196637 PIP196630:PIP196637 PSL196630:PSL196637 QCH196630:QCH196637 QMD196630:QMD196637 QVZ196630:QVZ196637 RFV196630:RFV196637 RPR196630:RPR196637 RZN196630:RZN196637 SJJ196630:SJJ196637 STF196630:STF196637 TDB196630:TDB196637 TMX196630:TMX196637 TWT196630:TWT196637 UGP196630:UGP196637 UQL196630:UQL196637 VAH196630:VAH196637 VKD196630:VKD196637 VTZ196630:VTZ196637 WDV196630:WDV196637 WNR196630:WNR196637 WXN196630:WXN196637 BF262166:BF262173 LB262166:LB262173 UX262166:UX262173 AET262166:AET262173 AOP262166:AOP262173 AYL262166:AYL262173 BIH262166:BIH262173 BSD262166:BSD262173 CBZ262166:CBZ262173 CLV262166:CLV262173 CVR262166:CVR262173 DFN262166:DFN262173 DPJ262166:DPJ262173 DZF262166:DZF262173 EJB262166:EJB262173 ESX262166:ESX262173 FCT262166:FCT262173 FMP262166:FMP262173 FWL262166:FWL262173 GGH262166:GGH262173 GQD262166:GQD262173 GZZ262166:GZZ262173 HJV262166:HJV262173 HTR262166:HTR262173 IDN262166:IDN262173 INJ262166:INJ262173 IXF262166:IXF262173 JHB262166:JHB262173 JQX262166:JQX262173 KAT262166:KAT262173 KKP262166:KKP262173 KUL262166:KUL262173 LEH262166:LEH262173 LOD262166:LOD262173 LXZ262166:LXZ262173 MHV262166:MHV262173 MRR262166:MRR262173 NBN262166:NBN262173 NLJ262166:NLJ262173 NVF262166:NVF262173 OFB262166:OFB262173 OOX262166:OOX262173 OYT262166:OYT262173 PIP262166:PIP262173 PSL262166:PSL262173 QCH262166:QCH262173 QMD262166:QMD262173 QVZ262166:QVZ262173 RFV262166:RFV262173 RPR262166:RPR262173 RZN262166:RZN262173 SJJ262166:SJJ262173 STF262166:STF262173 TDB262166:TDB262173 TMX262166:TMX262173 TWT262166:TWT262173 UGP262166:UGP262173 UQL262166:UQL262173 VAH262166:VAH262173 VKD262166:VKD262173 VTZ262166:VTZ262173 WDV262166:WDV262173 WNR262166:WNR262173 WXN262166:WXN262173 BF327702:BF327709 LB327702:LB327709 UX327702:UX327709 AET327702:AET327709 AOP327702:AOP327709 AYL327702:AYL327709 BIH327702:BIH327709 BSD327702:BSD327709 CBZ327702:CBZ327709 CLV327702:CLV327709 CVR327702:CVR327709 DFN327702:DFN327709 DPJ327702:DPJ327709 DZF327702:DZF327709 EJB327702:EJB327709 ESX327702:ESX327709 FCT327702:FCT327709 FMP327702:FMP327709 FWL327702:FWL327709 GGH327702:GGH327709 GQD327702:GQD327709 GZZ327702:GZZ327709 HJV327702:HJV327709 HTR327702:HTR327709 IDN327702:IDN327709 INJ327702:INJ327709 IXF327702:IXF327709 JHB327702:JHB327709 JQX327702:JQX327709 KAT327702:KAT327709 KKP327702:KKP327709 KUL327702:KUL327709 LEH327702:LEH327709 LOD327702:LOD327709 LXZ327702:LXZ327709 MHV327702:MHV327709 MRR327702:MRR327709 NBN327702:NBN327709 NLJ327702:NLJ327709 NVF327702:NVF327709 OFB327702:OFB327709 OOX327702:OOX327709 OYT327702:OYT327709 PIP327702:PIP327709 PSL327702:PSL327709 QCH327702:QCH327709 QMD327702:QMD327709 QVZ327702:QVZ327709 RFV327702:RFV327709 RPR327702:RPR327709 RZN327702:RZN327709 SJJ327702:SJJ327709 STF327702:STF327709 TDB327702:TDB327709 TMX327702:TMX327709 TWT327702:TWT327709 UGP327702:UGP327709 UQL327702:UQL327709 VAH327702:VAH327709 VKD327702:VKD327709 VTZ327702:VTZ327709 WDV327702:WDV327709 WNR327702:WNR327709 WXN327702:WXN327709 BF393238:BF393245 LB393238:LB393245 UX393238:UX393245 AET393238:AET393245 AOP393238:AOP393245 AYL393238:AYL393245 BIH393238:BIH393245 BSD393238:BSD393245 CBZ393238:CBZ393245 CLV393238:CLV393245 CVR393238:CVR393245 DFN393238:DFN393245 DPJ393238:DPJ393245 DZF393238:DZF393245 EJB393238:EJB393245 ESX393238:ESX393245 FCT393238:FCT393245 FMP393238:FMP393245 FWL393238:FWL393245 GGH393238:GGH393245 GQD393238:GQD393245 GZZ393238:GZZ393245 HJV393238:HJV393245 HTR393238:HTR393245 IDN393238:IDN393245 INJ393238:INJ393245 IXF393238:IXF393245 JHB393238:JHB393245 JQX393238:JQX393245 KAT393238:KAT393245 KKP393238:KKP393245 KUL393238:KUL393245 LEH393238:LEH393245 LOD393238:LOD393245 LXZ393238:LXZ393245 MHV393238:MHV393245 MRR393238:MRR393245 NBN393238:NBN393245 NLJ393238:NLJ393245 NVF393238:NVF393245 OFB393238:OFB393245 OOX393238:OOX393245 OYT393238:OYT393245 PIP393238:PIP393245 PSL393238:PSL393245 QCH393238:QCH393245 QMD393238:QMD393245 QVZ393238:QVZ393245 RFV393238:RFV393245 RPR393238:RPR393245 RZN393238:RZN393245 SJJ393238:SJJ393245 STF393238:STF393245 TDB393238:TDB393245 TMX393238:TMX393245 TWT393238:TWT393245 UGP393238:UGP393245 UQL393238:UQL393245 VAH393238:VAH393245 VKD393238:VKD393245 VTZ393238:VTZ393245 WDV393238:WDV393245 WNR393238:WNR393245 WXN393238:WXN393245 BF458774:BF458781 LB458774:LB458781 UX458774:UX458781 AET458774:AET458781 AOP458774:AOP458781 AYL458774:AYL458781 BIH458774:BIH458781 BSD458774:BSD458781 CBZ458774:CBZ458781 CLV458774:CLV458781 CVR458774:CVR458781 DFN458774:DFN458781 DPJ458774:DPJ458781 DZF458774:DZF458781 EJB458774:EJB458781 ESX458774:ESX458781 FCT458774:FCT458781 FMP458774:FMP458781 FWL458774:FWL458781 GGH458774:GGH458781 GQD458774:GQD458781 GZZ458774:GZZ458781 HJV458774:HJV458781 HTR458774:HTR458781 IDN458774:IDN458781 INJ458774:INJ458781 IXF458774:IXF458781 JHB458774:JHB458781 JQX458774:JQX458781 KAT458774:KAT458781 KKP458774:KKP458781 KUL458774:KUL458781 LEH458774:LEH458781 LOD458774:LOD458781 LXZ458774:LXZ458781 MHV458774:MHV458781 MRR458774:MRR458781 NBN458774:NBN458781 NLJ458774:NLJ458781 NVF458774:NVF458781 OFB458774:OFB458781 OOX458774:OOX458781 OYT458774:OYT458781 PIP458774:PIP458781 PSL458774:PSL458781 QCH458774:QCH458781 QMD458774:QMD458781 QVZ458774:QVZ458781 RFV458774:RFV458781 RPR458774:RPR458781 RZN458774:RZN458781 SJJ458774:SJJ458781 STF458774:STF458781 TDB458774:TDB458781 TMX458774:TMX458781 TWT458774:TWT458781 UGP458774:UGP458781 UQL458774:UQL458781 VAH458774:VAH458781 VKD458774:VKD458781 VTZ458774:VTZ458781 WDV458774:WDV458781 WNR458774:WNR458781 WXN458774:WXN458781 BF524310:BF524317 LB524310:LB524317 UX524310:UX524317 AET524310:AET524317 AOP524310:AOP524317 AYL524310:AYL524317 BIH524310:BIH524317 BSD524310:BSD524317 CBZ524310:CBZ524317 CLV524310:CLV524317 CVR524310:CVR524317 DFN524310:DFN524317 DPJ524310:DPJ524317 DZF524310:DZF524317 EJB524310:EJB524317 ESX524310:ESX524317 FCT524310:FCT524317 FMP524310:FMP524317 FWL524310:FWL524317 GGH524310:GGH524317 GQD524310:GQD524317 GZZ524310:GZZ524317 HJV524310:HJV524317 HTR524310:HTR524317 IDN524310:IDN524317 INJ524310:INJ524317 IXF524310:IXF524317 JHB524310:JHB524317 JQX524310:JQX524317 KAT524310:KAT524317 KKP524310:KKP524317 KUL524310:KUL524317 LEH524310:LEH524317 LOD524310:LOD524317 LXZ524310:LXZ524317 MHV524310:MHV524317 MRR524310:MRR524317 NBN524310:NBN524317 NLJ524310:NLJ524317 NVF524310:NVF524317 OFB524310:OFB524317 OOX524310:OOX524317 OYT524310:OYT524317 PIP524310:PIP524317 PSL524310:PSL524317 QCH524310:QCH524317 QMD524310:QMD524317 QVZ524310:QVZ524317 RFV524310:RFV524317 RPR524310:RPR524317 RZN524310:RZN524317 SJJ524310:SJJ524317 STF524310:STF524317 TDB524310:TDB524317 TMX524310:TMX524317 TWT524310:TWT524317 UGP524310:UGP524317 UQL524310:UQL524317 VAH524310:VAH524317 VKD524310:VKD524317 VTZ524310:VTZ524317 WDV524310:WDV524317 WNR524310:WNR524317 WXN524310:WXN524317 BF589846:BF589853 LB589846:LB589853 UX589846:UX589853 AET589846:AET589853 AOP589846:AOP589853 AYL589846:AYL589853 BIH589846:BIH589853 BSD589846:BSD589853 CBZ589846:CBZ589853 CLV589846:CLV589853 CVR589846:CVR589853 DFN589846:DFN589853 DPJ589846:DPJ589853 DZF589846:DZF589853 EJB589846:EJB589853 ESX589846:ESX589853 FCT589846:FCT589853 FMP589846:FMP589853 FWL589846:FWL589853 GGH589846:GGH589853 GQD589846:GQD589853 GZZ589846:GZZ589853 HJV589846:HJV589853 HTR589846:HTR589853 IDN589846:IDN589853 INJ589846:INJ589853 IXF589846:IXF589853 JHB589846:JHB589853 JQX589846:JQX589853 KAT589846:KAT589853 KKP589846:KKP589853 KUL589846:KUL589853 LEH589846:LEH589853 LOD589846:LOD589853 LXZ589846:LXZ589853 MHV589846:MHV589853 MRR589846:MRR589853 NBN589846:NBN589853 NLJ589846:NLJ589853 NVF589846:NVF589853 OFB589846:OFB589853 OOX589846:OOX589853 OYT589846:OYT589853 PIP589846:PIP589853 PSL589846:PSL589853 QCH589846:QCH589853 QMD589846:QMD589853 QVZ589846:QVZ589853 RFV589846:RFV589853 RPR589846:RPR589853 RZN589846:RZN589853 SJJ589846:SJJ589853 STF589846:STF589853 TDB589846:TDB589853 TMX589846:TMX589853 TWT589846:TWT589853 UGP589846:UGP589853 UQL589846:UQL589853 VAH589846:VAH589853 VKD589846:VKD589853 VTZ589846:VTZ589853 WDV589846:WDV589853 WNR589846:WNR589853 WXN589846:WXN589853 BF655382:BF655389 LB655382:LB655389 UX655382:UX655389 AET655382:AET655389 AOP655382:AOP655389 AYL655382:AYL655389 BIH655382:BIH655389 BSD655382:BSD655389 CBZ655382:CBZ655389 CLV655382:CLV655389 CVR655382:CVR655389 DFN655382:DFN655389 DPJ655382:DPJ655389 DZF655382:DZF655389 EJB655382:EJB655389 ESX655382:ESX655389 FCT655382:FCT655389 FMP655382:FMP655389 FWL655382:FWL655389 GGH655382:GGH655389 GQD655382:GQD655389 GZZ655382:GZZ655389 HJV655382:HJV655389 HTR655382:HTR655389 IDN655382:IDN655389 INJ655382:INJ655389 IXF655382:IXF655389 JHB655382:JHB655389 JQX655382:JQX655389 KAT655382:KAT655389 KKP655382:KKP655389 KUL655382:KUL655389 LEH655382:LEH655389 LOD655382:LOD655389 LXZ655382:LXZ655389 MHV655382:MHV655389 MRR655382:MRR655389 NBN655382:NBN655389 NLJ655382:NLJ655389 NVF655382:NVF655389 OFB655382:OFB655389 OOX655382:OOX655389 OYT655382:OYT655389 PIP655382:PIP655389 PSL655382:PSL655389 QCH655382:QCH655389 QMD655382:QMD655389 QVZ655382:QVZ655389 RFV655382:RFV655389 RPR655382:RPR655389 RZN655382:RZN655389 SJJ655382:SJJ655389 STF655382:STF655389 TDB655382:TDB655389 TMX655382:TMX655389 TWT655382:TWT655389 UGP655382:UGP655389 UQL655382:UQL655389 VAH655382:VAH655389 VKD655382:VKD655389 VTZ655382:VTZ655389 WDV655382:WDV655389 WNR655382:WNR655389 WXN655382:WXN655389 BF720918:BF720925 LB720918:LB720925 UX720918:UX720925 AET720918:AET720925 AOP720918:AOP720925 AYL720918:AYL720925 BIH720918:BIH720925 BSD720918:BSD720925 CBZ720918:CBZ720925 CLV720918:CLV720925 CVR720918:CVR720925 DFN720918:DFN720925 DPJ720918:DPJ720925 DZF720918:DZF720925 EJB720918:EJB720925 ESX720918:ESX720925 FCT720918:FCT720925 FMP720918:FMP720925 FWL720918:FWL720925 GGH720918:GGH720925 GQD720918:GQD720925 GZZ720918:GZZ720925 HJV720918:HJV720925 HTR720918:HTR720925 IDN720918:IDN720925 INJ720918:INJ720925 IXF720918:IXF720925 JHB720918:JHB720925 JQX720918:JQX720925 KAT720918:KAT720925 KKP720918:KKP720925 KUL720918:KUL720925 LEH720918:LEH720925 LOD720918:LOD720925 LXZ720918:LXZ720925 MHV720918:MHV720925 MRR720918:MRR720925 NBN720918:NBN720925 NLJ720918:NLJ720925 NVF720918:NVF720925 OFB720918:OFB720925 OOX720918:OOX720925 OYT720918:OYT720925 PIP720918:PIP720925 PSL720918:PSL720925 QCH720918:QCH720925 QMD720918:QMD720925 QVZ720918:QVZ720925 RFV720918:RFV720925 RPR720918:RPR720925 RZN720918:RZN720925 SJJ720918:SJJ720925 STF720918:STF720925 TDB720918:TDB720925 TMX720918:TMX720925 TWT720918:TWT720925 UGP720918:UGP720925 UQL720918:UQL720925 VAH720918:VAH720925 VKD720918:VKD720925 VTZ720918:VTZ720925 WDV720918:WDV720925 WNR720918:WNR720925 WXN720918:WXN720925 BF786454:BF786461 LB786454:LB786461 UX786454:UX786461 AET786454:AET786461 AOP786454:AOP786461 AYL786454:AYL786461 BIH786454:BIH786461 BSD786454:BSD786461 CBZ786454:CBZ786461 CLV786454:CLV786461 CVR786454:CVR786461 DFN786454:DFN786461 DPJ786454:DPJ786461 DZF786454:DZF786461 EJB786454:EJB786461 ESX786454:ESX786461 FCT786454:FCT786461 FMP786454:FMP786461 FWL786454:FWL786461 GGH786454:GGH786461 GQD786454:GQD786461 GZZ786454:GZZ786461 HJV786454:HJV786461 HTR786454:HTR786461 IDN786454:IDN786461 INJ786454:INJ786461 IXF786454:IXF786461 JHB786454:JHB786461 JQX786454:JQX786461 KAT786454:KAT786461 KKP786454:KKP786461 KUL786454:KUL786461 LEH786454:LEH786461 LOD786454:LOD786461 LXZ786454:LXZ786461 MHV786454:MHV786461 MRR786454:MRR786461 NBN786454:NBN786461 NLJ786454:NLJ786461 NVF786454:NVF786461 OFB786454:OFB786461 OOX786454:OOX786461 OYT786454:OYT786461 PIP786454:PIP786461 PSL786454:PSL786461 QCH786454:QCH786461 QMD786454:QMD786461 QVZ786454:QVZ786461 RFV786454:RFV786461 RPR786454:RPR786461 RZN786454:RZN786461 SJJ786454:SJJ786461 STF786454:STF786461 TDB786454:TDB786461 TMX786454:TMX786461 TWT786454:TWT786461 UGP786454:UGP786461 UQL786454:UQL786461 VAH786454:VAH786461 VKD786454:VKD786461 VTZ786454:VTZ786461 WDV786454:WDV786461 WNR786454:WNR786461 WXN786454:WXN786461 BF851990:BF851997 LB851990:LB851997 UX851990:UX851997 AET851990:AET851997 AOP851990:AOP851997 AYL851990:AYL851997 BIH851990:BIH851997 BSD851990:BSD851997 CBZ851990:CBZ851997 CLV851990:CLV851997 CVR851990:CVR851997 DFN851990:DFN851997 DPJ851990:DPJ851997 DZF851990:DZF851997 EJB851990:EJB851997 ESX851990:ESX851997 FCT851990:FCT851997 FMP851990:FMP851997 FWL851990:FWL851997 GGH851990:GGH851997 GQD851990:GQD851997 GZZ851990:GZZ851997 HJV851990:HJV851997 HTR851990:HTR851997 IDN851990:IDN851997 INJ851990:INJ851997 IXF851990:IXF851997 JHB851990:JHB851997 JQX851990:JQX851997 KAT851990:KAT851997 KKP851990:KKP851997 KUL851990:KUL851997 LEH851990:LEH851997 LOD851990:LOD851997 LXZ851990:LXZ851997 MHV851990:MHV851997 MRR851990:MRR851997 NBN851990:NBN851997 NLJ851990:NLJ851997 NVF851990:NVF851997 OFB851990:OFB851997 OOX851990:OOX851997 OYT851990:OYT851997 PIP851990:PIP851997 PSL851990:PSL851997 QCH851990:QCH851997 QMD851990:QMD851997 QVZ851990:QVZ851997 RFV851990:RFV851997 RPR851990:RPR851997 RZN851990:RZN851997 SJJ851990:SJJ851997 STF851990:STF851997 TDB851990:TDB851997 TMX851990:TMX851997 TWT851990:TWT851997 UGP851990:UGP851997 UQL851990:UQL851997 VAH851990:VAH851997 VKD851990:VKD851997 VTZ851990:VTZ851997 WDV851990:WDV851997 WNR851990:WNR851997 WXN851990:WXN851997 BF917526:BF917533 LB917526:LB917533 UX917526:UX917533 AET917526:AET917533 AOP917526:AOP917533 AYL917526:AYL917533 BIH917526:BIH917533 BSD917526:BSD917533 CBZ917526:CBZ917533 CLV917526:CLV917533 CVR917526:CVR917533 DFN917526:DFN917533 DPJ917526:DPJ917533 DZF917526:DZF917533 EJB917526:EJB917533 ESX917526:ESX917533 FCT917526:FCT917533 FMP917526:FMP917533 FWL917526:FWL917533 GGH917526:GGH917533 GQD917526:GQD917533 GZZ917526:GZZ917533 HJV917526:HJV917533 HTR917526:HTR917533 IDN917526:IDN917533 INJ917526:INJ917533 IXF917526:IXF917533 JHB917526:JHB917533 JQX917526:JQX917533 KAT917526:KAT917533 KKP917526:KKP917533 KUL917526:KUL917533 LEH917526:LEH917533 LOD917526:LOD917533 LXZ917526:LXZ917533 MHV917526:MHV917533 MRR917526:MRR917533 NBN917526:NBN917533 NLJ917526:NLJ917533 NVF917526:NVF917533 OFB917526:OFB917533 OOX917526:OOX917533 OYT917526:OYT917533 PIP917526:PIP917533 PSL917526:PSL917533 QCH917526:QCH917533 QMD917526:QMD917533 QVZ917526:QVZ917533 RFV917526:RFV917533 RPR917526:RPR917533 RZN917526:RZN917533 SJJ917526:SJJ917533 STF917526:STF917533 TDB917526:TDB917533 TMX917526:TMX917533 TWT917526:TWT917533 UGP917526:UGP917533 UQL917526:UQL917533 VAH917526:VAH917533 VKD917526:VKD917533 VTZ917526:VTZ917533 WDV917526:WDV917533 WNR917526:WNR917533 WXN917526:WXN917533 BF983062:BF983069 LB983062:LB983069 UX983062:UX983069 AET983062:AET983069 AOP983062:AOP983069 AYL983062:AYL983069 BIH983062:BIH983069 BSD983062:BSD983069 CBZ983062:CBZ983069 CLV983062:CLV983069 CVR983062:CVR983069 DFN983062:DFN983069 DPJ983062:DPJ983069 DZF983062:DZF983069 EJB983062:EJB983069 ESX983062:ESX983069 FCT983062:FCT983069 FMP983062:FMP983069 FWL983062:FWL983069 GGH983062:GGH983069 GQD983062:GQD983069 GZZ983062:GZZ983069 HJV983062:HJV983069 HTR983062:HTR983069 IDN983062:IDN983069 INJ983062:INJ983069 IXF983062:IXF983069 JHB983062:JHB983069 JQX983062:JQX983069 KAT983062:KAT983069 KKP983062:KKP983069 KUL983062:KUL983069 LEH983062:LEH983069 LOD983062:LOD983069 LXZ983062:LXZ983069 MHV983062:MHV983069 MRR983062:MRR983069 NBN983062:NBN983069 NLJ983062:NLJ983069 NVF983062:NVF983069 OFB983062:OFB983069 OOX983062:OOX983069 OYT983062:OYT983069 PIP983062:PIP983069 PSL983062:PSL983069 QCH983062:QCH983069 QMD983062:QMD983069 QVZ983062:QVZ983069 RFV983062:RFV983069 RPR983062:RPR983069 RZN983062:RZN983069 SJJ983062:SJJ983069 STF983062:STF983069 TDB983062:TDB983069 TMX983062:TMX983069 TWT983062:TWT983069 UGP983062:UGP983069 UQL983062:UQL983069 VAH983062:VAH983069 VKD983062:VKD983069 VTZ983062:VTZ983069 WDV983062:WDV983069 LB18:LB25 UX18:UX25 AET18:AET25 AOP18:AOP25 AYL18:AYL25 BIH18:BIH25 BSD18:BSD25 CBZ18:CBZ25 CLV18:CLV25 CVR18:CVR25 DFN18:DFN25 DPJ18:DPJ25 DZF18:DZF25 EJB18:EJB25 ESX18:ESX25 FCT18:FCT25 FMP18:FMP25 FWL18:FWL25 GGH18:GGH25 GQD18:GQD25 GZZ18:GZZ25 HJV18:HJV25 HTR18:HTR25 IDN18:IDN25 INJ18:INJ25 IXF18:IXF25 JHB18:JHB25 JQX18:JQX25 KAT18:KAT25 KKP18:KKP25 KUL18:KUL25 LEH18:LEH25 LOD18:LOD25 LXZ18:LXZ25 MHV18:MHV25 MRR18:MRR25 NBN18:NBN25 NLJ18:NLJ25 NVF18:NVF25 OFB18:OFB25 OOX18:OOX25 OYT18:OYT25 PIP18:PIP25 PSL18:PSL25 QCH18:QCH25 QMD18:QMD25 QVZ18:QVZ25 RFV18:RFV25 RPR18:RPR25 RZN18:RZN25 SJJ18:SJJ25 STF18:STF25 TDB18:TDB25 TMX18:TMX25 TWT18:TWT25 UGP18:UGP25 UQL18:UQL25 VAH18:VAH25 VKD18:VKD25 VTZ18:VTZ25 WDV18:WDV25 WNR18:WNR25 WXN18:WXN25 WXN27:WXN29 WNR27:WNR29 LB27:LB29 UX27:UX29 AET27:AET29 AOP27:AOP29 AYL27:AYL29 BIH27:BIH29 BSD27:BSD29 CBZ27:CBZ29 CLV27:CLV29 CVR27:CVR29 DFN27:DFN29 DPJ27:DPJ29 DZF27:DZF29 EJB27:EJB29 ESX27:ESX29 FCT27:FCT29 FMP27:FMP29 FWL27:FWL29 GGH27:GGH29 GQD27:GQD29 GZZ27:GZZ29 HJV27:HJV29 HTR27:HTR29 IDN27:IDN29 INJ27:INJ29 IXF27:IXF29 JHB27:JHB29 JQX27:JQX29 KAT27:KAT29 KKP27:KKP29 KUL27:KUL29 LEH27:LEH29 LOD27:LOD29 LXZ27:LXZ29 MHV27:MHV29 MRR27:MRR29 NBN27:NBN29 NLJ27:NLJ29 NVF27:NVF29 OFB27:OFB29 OOX27:OOX29 OYT27:OYT29 PIP27:PIP29 PSL27:PSL29 QCH27:QCH29 QMD27:QMD29 QVZ27:QVZ29 RFV27:RFV29 RPR27:RPR29 RZN27:RZN29 SJJ27:SJJ29 STF27:STF29 TDB27:TDB29 TMX27:TMX29 TWT27:TWT29 UGP27:UGP29 UQL27:UQL29 VAH27:VAH29 VKD27:VKD29 VTZ27:VTZ29 WDV27:WDV29 WXN31:WXN33 WNR31:WNR33 LB31:LB33 UX31:UX33 AET31:AET33 AOP31:AOP33 AYL31:AYL33 BIH31:BIH33 BSD31:BSD33 CBZ31:CBZ33 CLV31:CLV33 CVR31:CVR33 DFN31:DFN33 DPJ31:DPJ33 DZF31:DZF33 EJB31:EJB33 ESX31:ESX33 FCT31:FCT33 FMP31:FMP33 FWL31:FWL33 GGH31:GGH33 GQD31:GQD33 GZZ31:GZZ33 HJV31:HJV33 HTR31:HTR33 IDN31:IDN33 INJ31:INJ33 IXF31:IXF33 JHB31:JHB33 JQX31:JQX33 KAT31:KAT33 KKP31:KKP33 KUL31:KUL33 LEH31:LEH33 LOD31:LOD33 LXZ31:LXZ33 MHV31:MHV33 MRR31:MRR33 NBN31:NBN33 NLJ31:NLJ33 NVF31:NVF33 OFB31:OFB33 OOX31:OOX33 OYT31:OYT33 PIP31:PIP33 PSL31:PSL33 QCH31:QCH33 QMD31:QMD33 QVZ31:QVZ33 RFV31:RFV33 RPR31:RPR33 RZN31:RZN33 SJJ31:SJJ33 STF31:STF33 TDB31:TDB33 TMX31:TMX33 TWT31:TWT33 UGP31:UGP33 UQL31:UQL33 VAH31:VAH33 VKD31:VKD33 VTZ31:VTZ33 WDV31:WDV33">
      <formula1>900</formula1>
    </dataValidation>
    <dataValidation type="list" allowBlank="1" showInputMessage="1" showErrorMessage="1" errorTitle="Ошибка" error="Выберите значение из списка" sqref="O22 KT22 UP22 AEL22 AOH22 AYD22 BHZ22 BRV22 CBR22 CLN22 CVJ22 DFF22 DPB22 DYX22 EIT22 ESP22 FCL22 FMH22 FWD22 GFZ22 GPV22 GZR22 HJN22 HTJ22 IDF22 INB22 IWX22 JGT22 JQP22 KAL22 KKH22 KUD22 LDZ22 LNV22 LXR22 MHN22 MRJ22 NBF22 NLB22 NUX22 OET22 OOP22 OYL22 PIH22 PSD22 QBZ22 QLV22 QVR22 RFN22 RPJ22 RZF22 SJB22 SSX22 TCT22 TMP22 TWL22 UGH22 UQD22 UZZ22 VJV22 VTR22 WDN22 WNJ22 WXF22 O65562 KT65562 UP65562 AEL65562 AOH65562 AYD65562 BHZ65562 BRV65562 CBR65562 CLN65562 CVJ65562 DFF65562 DPB65562 DYX65562 EIT65562 ESP65562 FCL65562 FMH65562 FWD65562 GFZ65562 GPV65562 GZR65562 HJN65562 HTJ65562 IDF65562 INB65562 IWX65562 JGT65562 JQP65562 KAL65562 KKH65562 KUD65562 LDZ65562 LNV65562 LXR65562 MHN65562 MRJ65562 NBF65562 NLB65562 NUX65562 OET65562 OOP65562 OYL65562 PIH65562 PSD65562 QBZ65562 QLV65562 QVR65562 RFN65562 RPJ65562 RZF65562 SJB65562 SSX65562 TCT65562 TMP65562 TWL65562 UGH65562 UQD65562 UZZ65562 VJV65562 VTR65562 WDN65562 WNJ65562 WXF65562 O131098 KT131098 UP131098 AEL131098 AOH131098 AYD131098 BHZ131098 BRV131098 CBR131098 CLN131098 CVJ131098 DFF131098 DPB131098 DYX131098 EIT131098 ESP131098 FCL131098 FMH131098 FWD131098 GFZ131098 GPV131098 GZR131098 HJN131098 HTJ131098 IDF131098 INB131098 IWX131098 JGT131098 JQP131098 KAL131098 KKH131098 KUD131098 LDZ131098 LNV131098 LXR131098 MHN131098 MRJ131098 NBF131098 NLB131098 NUX131098 OET131098 OOP131098 OYL131098 PIH131098 PSD131098 QBZ131098 QLV131098 QVR131098 RFN131098 RPJ131098 RZF131098 SJB131098 SSX131098 TCT131098 TMP131098 TWL131098 UGH131098 UQD131098 UZZ131098 VJV131098 VTR131098 WDN131098 WNJ131098 WXF131098 O196634 KT196634 UP196634 AEL196634 AOH196634 AYD196634 BHZ196634 BRV196634 CBR196634 CLN196634 CVJ196634 DFF196634 DPB196634 DYX196634 EIT196634 ESP196634 FCL196634 FMH196634 FWD196634 GFZ196634 GPV196634 GZR196634 HJN196634 HTJ196634 IDF196634 INB196634 IWX196634 JGT196634 JQP196634 KAL196634 KKH196634 KUD196634 LDZ196634 LNV196634 LXR196634 MHN196634 MRJ196634 NBF196634 NLB196634 NUX196634 OET196634 OOP196634 OYL196634 PIH196634 PSD196634 QBZ196634 QLV196634 QVR196634 RFN196634 RPJ196634 RZF196634 SJB196634 SSX196634 TCT196634 TMP196634 TWL196634 UGH196634 UQD196634 UZZ196634 VJV196634 VTR196634 WDN196634 WNJ196634 WXF196634 O262170 KT262170 UP262170 AEL262170 AOH262170 AYD262170 BHZ262170 BRV262170 CBR262170 CLN262170 CVJ262170 DFF262170 DPB262170 DYX262170 EIT262170 ESP262170 FCL262170 FMH262170 FWD262170 GFZ262170 GPV262170 GZR262170 HJN262170 HTJ262170 IDF262170 INB262170 IWX262170 JGT262170 JQP262170 KAL262170 KKH262170 KUD262170 LDZ262170 LNV262170 LXR262170 MHN262170 MRJ262170 NBF262170 NLB262170 NUX262170 OET262170 OOP262170 OYL262170 PIH262170 PSD262170 QBZ262170 QLV262170 QVR262170 RFN262170 RPJ262170 RZF262170 SJB262170 SSX262170 TCT262170 TMP262170 TWL262170 UGH262170 UQD262170 UZZ262170 VJV262170 VTR262170 WDN262170 WNJ262170 WXF262170 O327706 KT327706 UP327706 AEL327706 AOH327706 AYD327706 BHZ327706 BRV327706 CBR327706 CLN327706 CVJ327706 DFF327706 DPB327706 DYX327706 EIT327706 ESP327706 FCL327706 FMH327706 FWD327706 GFZ327706 GPV327706 GZR327706 HJN327706 HTJ327706 IDF327706 INB327706 IWX327706 JGT327706 JQP327706 KAL327706 KKH327706 KUD327706 LDZ327706 LNV327706 LXR327706 MHN327706 MRJ327706 NBF327706 NLB327706 NUX327706 OET327706 OOP327706 OYL327706 PIH327706 PSD327706 QBZ327706 QLV327706 QVR327706 RFN327706 RPJ327706 RZF327706 SJB327706 SSX327706 TCT327706 TMP327706 TWL327706 UGH327706 UQD327706 UZZ327706 VJV327706 VTR327706 WDN327706 WNJ327706 WXF327706 O393242 KT393242 UP393242 AEL393242 AOH393242 AYD393242 BHZ393242 BRV393242 CBR393242 CLN393242 CVJ393242 DFF393242 DPB393242 DYX393242 EIT393242 ESP393242 FCL393242 FMH393242 FWD393242 GFZ393242 GPV393242 GZR393242 HJN393242 HTJ393242 IDF393242 INB393242 IWX393242 JGT393242 JQP393242 KAL393242 KKH393242 KUD393242 LDZ393242 LNV393242 LXR393242 MHN393242 MRJ393242 NBF393242 NLB393242 NUX393242 OET393242 OOP393242 OYL393242 PIH393242 PSD393242 QBZ393242 QLV393242 QVR393242 RFN393242 RPJ393242 RZF393242 SJB393242 SSX393242 TCT393242 TMP393242 TWL393242 UGH393242 UQD393242 UZZ393242 VJV393242 VTR393242 WDN393242 WNJ393242 WXF393242 O458778 KT458778 UP458778 AEL458778 AOH458778 AYD458778 BHZ458778 BRV458778 CBR458778 CLN458778 CVJ458778 DFF458778 DPB458778 DYX458778 EIT458778 ESP458778 FCL458778 FMH458778 FWD458778 GFZ458778 GPV458778 GZR458778 HJN458778 HTJ458778 IDF458778 INB458778 IWX458778 JGT458778 JQP458778 KAL458778 KKH458778 KUD458778 LDZ458778 LNV458778 LXR458778 MHN458778 MRJ458778 NBF458778 NLB458778 NUX458778 OET458778 OOP458778 OYL458778 PIH458778 PSD458778 QBZ458778 QLV458778 QVR458778 RFN458778 RPJ458778 RZF458778 SJB458778 SSX458778 TCT458778 TMP458778 TWL458778 UGH458778 UQD458778 UZZ458778 VJV458778 VTR458778 WDN458778 WNJ458778 WXF458778 O524314 KT524314 UP524314 AEL524314 AOH524314 AYD524314 BHZ524314 BRV524314 CBR524314 CLN524314 CVJ524314 DFF524314 DPB524314 DYX524314 EIT524314 ESP524314 FCL524314 FMH524314 FWD524314 GFZ524314 GPV524314 GZR524314 HJN524314 HTJ524314 IDF524314 INB524314 IWX524314 JGT524314 JQP524314 KAL524314 KKH524314 KUD524314 LDZ524314 LNV524314 LXR524314 MHN524314 MRJ524314 NBF524314 NLB524314 NUX524314 OET524314 OOP524314 OYL524314 PIH524314 PSD524314 QBZ524314 QLV524314 QVR524314 RFN524314 RPJ524314 RZF524314 SJB524314 SSX524314 TCT524314 TMP524314 TWL524314 UGH524314 UQD524314 UZZ524314 VJV524314 VTR524314 WDN524314 WNJ524314 WXF524314 O589850 KT589850 UP589850 AEL589850 AOH589850 AYD589850 BHZ589850 BRV589850 CBR589850 CLN589850 CVJ589850 DFF589850 DPB589850 DYX589850 EIT589850 ESP589850 FCL589850 FMH589850 FWD589850 GFZ589850 GPV589850 GZR589850 HJN589850 HTJ589850 IDF589850 INB589850 IWX589850 JGT589850 JQP589850 KAL589850 KKH589850 KUD589850 LDZ589850 LNV589850 LXR589850 MHN589850 MRJ589850 NBF589850 NLB589850 NUX589850 OET589850 OOP589850 OYL589850 PIH589850 PSD589850 QBZ589850 QLV589850 QVR589850 RFN589850 RPJ589850 RZF589850 SJB589850 SSX589850 TCT589850 TMP589850 TWL589850 UGH589850 UQD589850 UZZ589850 VJV589850 VTR589850 WDN589850 WNJ589850 WXF589850 O655386 KT655386 UP655386 AEL655386 AOH655386 AYD655386 BHZ655386 BRV655386 CBR655386 CLN655386 CVJ655386 DFF655386 DPB655386 DYX655386 EIT655386 ESP655386 FCL655386 FMH655386 FWD655386 GFZ655386 GPV655386 GZR655386 HJN655386 HTJ655386 IDF655386 INB655386 IWX655386 JGT655386 JQP655386 KAL655386 KKH655386 KUD655386 LDZ655386 LNV655386 LXR655386 MHN655386 MRJ655386 NBF655386 NLB655386 NUX655386 OET655386 OOP655386 OYL655386 PIH655386 PSD655386 QBZ655386 QLV655386 QVR655386 RFN655386 RPJ655386 RZF655386 SJB655386 SSX655386 TCT655386 TMP655386 TWL655386 UGH655386 UQD655386 UZZ655386 VJV655386 VTR655386 WDN655386 WNJ655386 WXF655386 O720922 KT720922 UP720922 AEL720922 AOH720922 AYD720922 BHZ720922 BRV720922 CBR720922 CLN720922 CVJ720922 DFF720922 DPB720922 DYX720922 EIT720922 ESP720922 FCL720922 FMH720922 FWD720922 GFZ720922 GPV720922 GZR720922 HJN720922 HTJ720922 IDF720922 INB720922 IWX720922 JGT720922 JQP720922 KAL720922 KKH720922 KUD720922 LDZ720922 LNV720922 LXR720922 MHN720922 MRJ720922 NBF720922 NLB720922 NUX720922 OET720922 OOP720922 OYL720922 PIH720922 PSD720922 QBZ720922 QLV720922 QVR720922 RFN720922 RPJ720922 RZF720922 SJB720922 SSX720922 TCT720922 TMP720922 TWL720922 UGH720922 UQD720922 UZZ720922 VJV720922 VTR720922 WDN720922 WNJ720922 WXF720922 O786458 KT786458 UP786458 AEL786458 AOH786458 AYD786458 BHZ786458 BRV786458 CBR786458 CLN786458 CVJ786458 DFF786458 DPB786458 DYX786458 EIT786458 ESP786458 FCL786458 FMH786458 FWD786458 GFZ786458 GPV786458 GZR786458 HJN786458 HTJ786458 IDF786458 INB786458 IWX786458 JGT786458 JQP786458 KAL786458 KKH786458 KUD786458 LDZ786458 LNV786458 LXR786458 MHN786458 MRJ786458 NBF786458 NLB786458 NUX786458 OET786458 OOP786458 OYL786458 PIH786458 PSD786458 QBZ786458 QLV786458 QVR786458 RFN786458 RPJ786458 RZF786458 SJB786458 SSX786458 TCT786458 TMP786458 TWL786458 UGH786458 UQD786458 UZZ786458 VJV786458 VTR786458 WDN786458 WNJ786458 WXF786458 O851994 KT851994 UP851994 AEL851994 AOH851994 AYD851994 BHZ851994 BRV851994 CBR851994 CLN851994 CVJ851994 DFF851994 DPB851994 DYX851994 EIT851994 ESP851994 FCL851994 FMH851994 FWD851994 GFZ851994 GPV851994 GZR851994 HJN851994 HTJ851994 IDF851994 INB851994 IWX851994 JGT851994 JQP851994 KAL851994 KKH851994 KUD851994 LDZ851994 LNV851994 LXR851994 MHN851994 MRJ851994 NBF851994 NLB851994 NUX851994 OET851994 OOP851994 OYL851994 PIH851994 PSD851994 QBZ851994 QLV851994 QVR851994 RFN851994 RPJ851994 RZF851994 SJB851994 SSX851994 TCT851994 TMP851994 TWL851994 UGH851994 UQD851994 UZZ851994 VJV851994 VTR851994 WDN851994 WNJ851994 WXF851994 O917530 KT917530 UP917530 AEL917530 AOH917530 AYD917530 BHZ917530 BRV917530 CBR917530 CLN917530 CVJ917530 DFF917530 DPB917530 DYX917530 EIT917530 ESP917530 FCL917530 FMH917530 FWD917530 GFZ917530 GPV917530 GZR917530 HJN917530 HTJ917530 IDF917530 INB917530 IWX917530 JGT917530 JQP917530 KAL917530 KKH917530 KUD917530 LDZ917530 LNV917530 LXR917530 MHN917530 MRJ917530 NBF917530 NLB917530 NUX917530 OET917530 OOP917530 OYL917530 PIH917530 PSD917530 QBZ917530 QLV917530 QVR917530 RFN917530 RPJ917530 RZF917530 SJB917530 SSX917530 TCT917530 TMP917530 TWL917530 UGH917530 UQD917530 UZZ917530 VJV917530 VTR917530 WDN917530 WNJ917530 WXF917530 O983066 KT983066 UP983066 AEL983066 AOH983066 AYD983066 BHZ983066 BRV983066 CBR983066 CLN983066 CVJ983066 DFF983066 DPB983066 DYX983066 EIT983066 ESP983066 FCL983066 FMH983066 FWD983066 GFZ983066 GPV983066 GZR983066 HJN983066 HTJ983066 IDF983066 INB983066 IWX983066 JGT983066 JQP983066 KAL983066 KKH983066 KUD983066 LDZ983066 LNV983066 LXR983066 MHN983066 MRJ983066 NBF983066 NLB983066 NUX983066 OET983066 OOP983066 OYL983066 PIH983066 PSD983066 QBZ983066 QLV983066 QVR983066 RFN983066 RPJ983066 RZF983066 SJB983066 SSX983066 TCT983066 TMP983066 TWL983066 UGH983066 UQD983066 UZZ983066 VJV983066 VTR983066 WDN983066 WNJ983066 WXF983066 V22 V65562 V131098 V196634 V262170 V327706 V393242 V458778 V524314 V589850 V655386 V720922 V786458 V851994 V917530 V983066 AC22 AC65562 AC131098 AC196634 AC262170 AC327706 AC393242 AC458778 AC524314 AC589850 AC655386 AC720922 AC786458 AC851994 AC917530 AC983066 AJ22 AJ65562 AJ131098 AJ196634 AJ262170 AJ327706 AJ393242 AJ458778 AJ524314 AJ589850 AJ655386 AJ720922 AJ786458 AJ851994 AJ917530 AJ983066 AQ22 AQ65562 AQ131098 AQ196634 AQ262170 AQ327706 AQ393242 AQ458778 AQ524314 AQ589850 AQ655386 AQ720922 AQ786458 AQ851994 AQ917530 AQ983066 AX22 AX65562 AX131098 AX196634 AX262170 AX327706 AX393242 AX458778 AX524314 AX589850 AX655386 AX720922 AX786458 AX851994 AX917530 AX983066">
      <formula1>kind_of_scheme_in</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AA24:AA25 AH24:AH25 AO24:AO25 AV24:AV25 BC24:BC25">
      <formula1>900</formula1>
    </dataValidation>
    <dataValidation type="list" allowBlank="1" showInputMessage="1" showErrorMessage="1" errorTitle="Ошибка" error="Выберите значение из списка" prompt="Выберите значение из списка" sqref="O23 O27 O31 V23 V27 V31 AC23 AC27 AC31 AJ23 AJ27 AJ31 AQ23 AQ27 AQ31 AX23 AX27 AX31">
      <formula1>kind_of_cons</formula1>
    </dataValidation>
    <dataValidation type="decimal" allowBlank="1" showErrorMessage="1" errorTitle="Ошибка" error="Допускается ввод только действительных чисел!" sqref="O24 O28 O32 V28 V24 V32 AC28 AC24 AC32 AJ28 AJ24 AJ32 AQ28 AQ24 AQ32 AX28 AX24 AX32">
      <formula1>-9.99999999999999E+23</formula1>
      <formula2>9.99999999999999E+23</formula2>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3">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50</v>
      </c>
    </row>
    <row r="2" spans="1:20" ht="22.5">
      <c r="F2" s="1202" t="s">
        <v>492</v>
      </c>
      <c r="G2" s="1203"/>
      <c r="H2" s="1204"/>
      <c r="I2" s="642"/>
    </row>
    <row r="3" spans="1:20" ht="3" customHeight="1"/>
    <row r="4" spans="1:20" s="572" customFormat="1" ht="11.25">
      <c r="A4" s="592"/>
      <c r="B4" s="592"/>
      <c r="C4" s="592"/>
      <c r="D4" s="592"/>
      <c r="F4" s="1163" t="s">
        <v>454</v>
      </c>
      <c r="G4" s="1163"/>
      <c r="H4" s="1163"/>
      <c r="I4" s="1205"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05"/>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493</v>
      </c>
      <c r="H7" s="606" t="str">
        <f>IF(dateCh="","",dateCh)</f>
        <v>27.12.2021</v>
      </c>
      <c r="I7" s="583" t="s">
        <v>494</v>
      </c>
      <c r="J7" s="617"/>
      <c r="K7" s="592"/>
      <c r="L7" s="592"/>
      <c r="M7" s="592"/>
      <c r="N7" s="592"/>
      <c r="O7" s="592"/>
      <c r="P7" s="592"/>
      <c r="Q7" s="592"/>
      <c r="R7" s="592"/>
      <c r="S7" s="592"/>
      <c r="T7" s="592"/>
    </row>
    <row r="8" spans="1:20" s="572" customFormat="1" ht="45">
      <c r="A8" s="1206">
        <v>1</v>
      </c>
      <c r="B8" s="592"/>
      <c r="C8" s="592"/>
      <c r="D8" s="592"/>
      <c r="F8" s="618" t="str">
        <f>"2." &amp;mergeValue(A8)</f>
        <v>2.1</v>
      </c>
      <c r="G8" s="634" t="s">
        <v>495</v>
      </c>
      <c r="H8" s="606"/>
      <c r="I8" s="583" t="s">
        <v>592</v>
      </c>
      <c r="J8" s="617"/>
      <c r="K8" s="592"/>
      <c r="L8" s="592"/>
      <c r="M8" s="592"/>
      <c r="N8" s="592"/>
      <c r="O8" s="592"/>
      <c r="P8" s="592"/>
      <c r="Q8" s="592"/>
      <c r="R8" s="592"/>
      <c r="S8" s="592"/>
      <c r="T8" s="592"/>
    </row>
    <row r="9" spans="1:20" s="572" customFormat="1" ht="22.5">
      <c r="A9" s="1206"/>
      <c r="B9" s="592"/>
      <c r="C9" s="592"/>
      <c r="D9" s="592"/>
      <c r="F9" s="618" t="str">
        <f>"3." &amp;mergeValue(A9)</f>
        <v>3.1</v>
      </c>
      <c r="G9" s="634" t="s">
        <v>496</v>
      </c>
      <c r="H9" s="606"/>
      <c r="I9" s="583" t="s">
        <v>590</v>
      </c>
      <c r="J9" s="617"/>
      <c r="K9" s="592"/>
      <c r="L9" s="592"/>
      <c r="M9" s="592"/>
      <c r="N9" s="592"/>
      <c r="O9" s="592"/>
      <c r="P9" s="592"/>
      <c r="Q9" s="592"/>
      <c r="R9" s="592"/>
      <c r="S9" s="592"/>
      <c r="T9" s="592"/>
    </row>
    <row r="10" spans="1:20" s="572" customFormat="1" ht="22.5">
      <c r="A10" s="1206"/>
      <c r="B10" s="592"/>
      <c r="C10" s="592"/>
      <c r="D10" s="592"/>
      <c r="F10" s="618" t="str">
        <f>"4."&amp;mergeValue(A10)</f>
        <v>4.1</v>
      </c>
      <c r="G10" s="634" t="s">
        <v>497</v>
      </c>
      <c r="H10" s="607" t="s">
        <v>458</v>
      </c>
      <c r="I10" s="583"/>
      <c r="J10" s="617"/>
      <c r="K10" s="592"/>
      <c r="L10" s="592"/>
      <c r="M10" s="592"/>
      <c r="N10" s="592"/>
      <c r="O10" s="592"/>
      <c r="P10" s="592"/>
      <c r="Q10" s="592"/>
      <c r="R10" s="592"/>
      <c r="S10" s="592"/>
      <c r="T10" s="592"/>
    </row>
    <row r="11" spans="1:20" s="572" customFormat="1" ht="18.75">
      <c r="A11" s="1206"/>
      <c r="B11" s="1206">
        <v>1</v>
      </c>
      <c r="C11" s="625"/>
      <c r="D11" s="625"/>
      <c r="F11" s="618" t="str">
        <f>"4."&amp;mergeValue(A11) &amp;"."&amp;mergeValue(B11)</f>
        <v>4.1.1</v>
      </c>
      <c r="G11" s="613" t="s">
        <v>594</v>
      </c>
      <c r="H11" s="606" t="str">
        <f>IF(region_name="","",region_name)</f>
        <v>г.Санкт-Петербург</v>
      </c>
      <c r="I11" s="583" t="s">
        <v>500</v>
      </c>
      <c r="J11" s="617"/>
      <c r="K11" s="592"/>
      <c r="L11" s="592"/>
      <c r="M11" s="592"/>
      <c r="N11" s="592"/>
      <c r="O11" s="592"/>
      <c r="P11" s="592"/>
      <c r="Q11" s="592"/>
      <c r="R11" s="592"/>
      <c r="S11" s="592"/>
      <c r="T11" s="592"/>
    </row>
    <row r="12" spans="1:20" s="572" customFormat="1" ht="22.5">
      <c r="A12" s="1206"/>
      <c r="B12" s="1206"/>
      <c r="C12" s="1206">
        <v>1</v>
      </c>
      <c r="D12" s="625"/>
      <c r="F12" s="618" t="str">
        <f>"4."&amp;mergeValue(A12) &amp;"."&amp;mergeValue(B12)&amp;"."&amp;mergeValue(C12)</f>
        <v>4.1.1.1</v>
      </c>
      <c r="G12" s="624" t="s">
        <v>498</v>
      </c>
      <c r="H12" s="606"/>
      <c r="I12" s="583" t="s">
        <v>501</v>
      </c>
      <c r="J12" s="617"/>
      <c r="K12" s="592"/>
      <c r="L12" s="592"/>
      <c r="M12" s="592"/>
      <c r="N12" s="592"/>
      <c r="O12" s="592"/>
      <c r="P12" s="592"/>
      <c r="Q12" s="592"/>
      <c r="R12" s="592"/>
      <c r="S12" s="592"/>
      <c r="T12" s="592"/>
    </row>
    <row r="13" spans="1:20" s="572" customFormat="1" ht="39" customHeight="1">
      <c r="A13" s="1206"/>
      <c r="B13" s="1206"/>
      <c r="C13" s="1206"/>
      <c r="D13" s="625">
        <v>1</v>
      </c>
      <c r="F13" s="618" t="str">
        <f>"4."&amp;mergeValue(A13) &amp;"."&amp;mergeValue(B13)&amp;"."&amp;mergeValue(C13)&amp;"."&amp;mergeValue(D13)</f>
        <v>4.1.1.1.1</v>
      </c>
      <c r="G13" s="635" t="s">
        <v>499</v>
      </c>
      <c r="H13" s="606"/>
      <c r="I13" s="1207" t="s">
        <v>593</v>
      </c>
      <c r="J13" s="617"/>
      <c r="K13" s="592"/>
      <c r="L13" s="592"/>
      <c r="M13" s="592"/>
      <c r="N13" s="592"/>
      <c r="O13" s="592"/>
      <c r="P13" s="592"/>
      <c r="Q13" s="592"/>
      <c r="R13" s="592"/>
      <c r="S13" s="592"/>
      <c r="T13" s="592"/>
    </row>
    <row r="14" spans="1:20" s="572" customFormat="1" ht="18.75">
      <c r="A14" s="1206"/>
      <c r="B14" s="1206"/>
      <c r="C14" s="1206"/>
      <c r="D14" s="625"/>
      <c r="F14" s="621"/>
      <c r="G14" s="552" t="s">
        <v>4</v>
      </c>
      <c r="H14" s="626"/>
      <c r="I14" s="1207"/>
      <c r="J14" s="617"/>
      <c r="K14" s="592"/>
      <c r="L14" s="592"/>
      <c r="M14" s="592"/>
      <c r="N14" s="592"/>
      <c r="O14" s="592"/>
      <c r="P14" s="592"/>
      <c r="Q14" s="592"/>
      <c r="R14" s="592"/>
      <c r="S14" s="592"/>
      <c r="T14" s="592"/>
    </row>
    <row r="15" spans="1:20" s="572" customFormat="1" ht="18.75">
      <c r="A15" s="1206"/>
      <c r="B15" s="1206"/>
      <c r="C15" s="625"/>
      <c r="D15" s="625"/>
      <c r="F15" s="636"/>
      <c r="G15" s="579" t="s">
        <v>403</v>
      </c>
      <c r="H15" s="637"/>
      <c r="I15" s="638"/>
      <c r="J15" s="617"/>
      <c r="K15" s="592"/>
      <c r="L15" s="592"/>
      <c r="M15" s="592"/>
      <c r="N15" s="592"/>
      <c r="O15" s="592"/>
      <c r="P15" s="592"/>
      <c r="Q15" s="592"/>
      <c r="R15" s="592"/>
      <c r="S15" s="592"/>
      <c r="T15" s="592"/>
    </row>
    <row r="16" spans="1:20" s="572" customFormat="1" ht="18.75">
      <c r="A16" s="1206"/>
      <c r="B16" s="592"/>
      <c r="C16" s="592"/>
      <c r="D16" s="592"/>
      <c r="F16" s="621"/>
      <c r="G16" s="560" t="s">
        <v>507</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506</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201" t="s">
        <v>595</v>
      </c>
      <c r="H19" s="1201"/>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3">
    <tabColor rgb="FFEAEBEE"/>
    <pageSetUpPr fitToPage="1"/>
  </sheetPr>
  <dimension ref="A1:AJ36"/>
  <sheetViews>
    <sheetView showGridLines="0" topLeftCell="I4" zoomScaleNormal="100" workbookViewId="0"/>
  </sheetViews>
  <sheetFormatPr defaultColWidth="10.5703125" defaultRowHeight="14.25"/>
  <cols>
    <col min="1" max="6" width="10.5703125" style="587" hidden="1" customWidth="1"/>
    <col min="7" max="8" width="9.140625" style="593" hidden="1" customWidth="1"/>
    <col min="9" max="9" width="3.7109375" style="533" customWidth="1"/>
    <col min="10" max="11" width="3.7109375" style="532" customWidth="1"/>
    <col min="12" max="12" width="12.7109375" style="525" customWidth="1"/>
    <col min="13" max="13" width="44.7109375" style="525" customWidth="1"/>
    <col min="14" max="14" width="1.7109375" style="525" hidden="1" customWidth="1"/>
    <col min="15" max="15" width="29.7109375" style="525" hidden="1" customWidth="1"/>
    <col min="16" max="17" width="23.7109375" style="525" hidden="1" customWidth="1"/>
    <col min="18" max="18" width="11.7109375" style="525" customWidth="1"/>
    <col min="19" max="19" width="3.7109375" style="525" customWidth="1"/>
    <col min="20" max="20" width="11.7109375" style="525" customWidth="1"/>
    <col min="21" max="21" width="8.5703125" style="525" hidden="1" customWidth="1"/>
    <col min="22" max="22" width="4.7109375" style="525" customWidth="1"/>
    <col min="23" max="23" width="115.7109375" style="525" customWidth="1"/>
    <col min="24" max="25" width="10.5703125" style="587"/>
    <col min="26" max="26" width="11.140625" style="587" customWidth="1"/>
    <col min="27" max="34" width="10.5703125" style="587"/>
    <col min="35" max="256" width="10.5703125" style="525"/>
    <col min="257" max="264" width="0" style="525" hidden="1" customWidth="1"/>
    <col min="265" max="265" width="3.7109375" style="525" customWidth="1"/>
    <col min="266" max="266" width="3.85546875" style="525" customWidth="1"/>
    <col min="267" max="267" width="3.7109375" style="525" customWidth="1"/>
    <col min="268" max="268" width="12.7109375" style="525" customWidth="1"/>
    <col min="269" max="269" width="52.7109375" style="525" customWidth="1"/>
    <col min="270" max="273" width="0" style="525" hidden="1" customWidth="1"/>
    <col min="274" max="274" width="12.28515625" style="525" customWidth="1"/>
    <col min="275" max="275" width="6.42578125" style="525" customWidth="1"/>
    <col min="276" max="276" width="12.28515625" style="525" customWidth="1"/>
    <col min="277" max="277" width="0" style="525" hidden="1" customWidth="1"/>
    <col min="278" max="278" width="3.7109375" style="525" customWidth="1"/>
    <col min="279" max="279" width="11.140625" style="525" bestFit="1" customWidth="1"/>
    <col min="280" max="281" width="10.5703125" style="525"/>
    <col min="282" max="282" width="11.140625" style="525" customWidth="1"/>
    <col min="283" max="512" width="10.5703125" style="525"/>
    <col min="513" max="520" width="0" style="525" hidden="1" customWidth="1"/>
    <col min="521" max="521" width="3.7109375" style="525" customWidth="1"/>
    <col min="522" max="522" width="3.85546875" style="525" customWidth="1"/>
    <col min="523" max="523" width="3.7109375" style="525" customWidth="1"/>
    <col min="524" max="524" width="12.7109375" style="525" customWidth="1"/>
    <col min="525" max="525" width="52.7109375" style="525" customWidth="1"/>
    <col min="526" max="529" width="0" style="525" hidden="1" customWidth="1"/>
    <col min="530" max="530" width="12.28515625" style="525" customWidth="1"/>
    <col min="531" max="531" width="6.42578125" style="525" customWidth="1"/>
    <col min="532" max="532" width="12.28515625" style="525" customWidth="1"/>
    <col min="533" max="533" width="0" style="525" hidden="1" customWidth="1"/>
    <col min="534" max="534" width="3.7109375" style="525" customWidth="1"/>
    <col min="535" max="535" width="11.140625" style="525" bestFit="1" customWidth="1"/>
    <col min="536" max="537" width="10.5703125" style="525"/>
    <col min="538" max="538" width="11.140625" style="525" customWidth="1"/>
    <col min="539" max="768" width="10.5703125" style="525"/>
    <col min="769" max="776" width="0" style="525" hidden="1" customWidth="1"/>
    <col min="777" max="777" width="3.7109375" style="525" customWidth="1"/>
    <col min="778" max="778" width="3.85546875" style="525" customWidth="1"/>
    <col min="779" max="779" width="3.7109375" style="525" customWidth="1"/>
    <col min="780" max="780" width="12.7109375" style="525" customWidth="1"/>
    <col min="781" max="781" width="52.7109375" style="525" customWidth="1"/>
    <col min="782" max="785" width="0" style="525" hidden="1" customWidth="1"/>
    <col min="786" max="786" width="12.28515625" style="525" customWidth="1"/>
    <col min="787" max="787" width="6.42578125" style="525" customWidth="1"/>
    <col min="788" max="788" width="12.28515625" style="525" customWidth="1"/>
    <col min="789" max="789" width="0" style="525" hidden="1" customWidth="1"/>
    <col min="790" max="790" width="3.7109375" style="525" customWidth="1"/>
    <col min="791" max="791" width="11.140625" style="525" bestFit="1" customWidth="1"/>
    <col min="792" max="793" width="10.5703125" style="525"/>
    <col min="794" max="794" width="11.140625" style="525" customWidth="1"/>
    <col min="795" max="1024" width="10.5703125" style="525"/>
    <col min="1025" max="1032" width="0" style="525" hidden="1" customWidth="1"/>
    <col min="1033" max="1033" width="3.7109375" style="525" customWidth="1"/>
    <col min="1034" max="1034" width="3.85546875" style="525" customWidth="1"/>
    <col min="1035" max="1035" width="3.7109375" style="525" customWidth="1"/>
    <col min="1036" max="1036" width="12.7109375" style="525" customWidth="1"/>
    <col min="1037" max="1037" width="52.7109375" style="525" customWidth="1"/>
    <col min="1038" max="1041" width="0" style="525" hidden="1" customWidth="1"/>
    <col min="1042" max="1042" width="12.28515625" style="525" customWidth="1"/>
    <col min="1043" max="1043" width="6.42578125" style="525" customWidth="1"/>
    <col min="1044" max="1044" width="12.28515625" style="525" customWidth="1"/>
    <col min="1045" max="1045" width="0" style="525" hidden="1" customWidth="1"/>
    <col min="1046" max="1046" width="3.7109375" style="525" customWidth="1"/>
    <col min="1047" max="1047" width="11.140625" style="525" bestFit="1" customWidth="1"/>
    <col min="1048" max="1049" width="10.5703125" style="525"/>
    <col min="1050" max="1050" width="11.140625" style="525" customWidth="1"/>
    <col min="1051" max="1280" width="10.5703125" style="525"/>
    <col min="1281" max="1288" width="0" style="525" hidden="1" customWidth="1"/>
    <col min="1289" max="1289" width="3.7109375" style="525" customWidth="1"/>
    <col min="1290" max="1290" width="3.85546875" style="525" customWidth="1"/>
    <col min="1291" max="1291" width="3.7109375" style="525" customWidth="1"/>
    <col min="1292" max="1292" width="12.7109375" style="525" customWidth="1"/>
    <col min="1293" max="1293" width="52.7109375" style="525" customWidth="1"/>
    <col min="1294" max="1297" width="0" style="525" hidden="1" customWidth="1"/>
    <col min="1298" max="1298" width="12.28515625" style="525" customWidth="1"/>
    <col min="1299" max="1299" width="6.42578125" style="525" customWidth="1"/>
    <col min="1300" max="1300" width="12.28515625" style="525" customWidth="1"/>
    <col min="1301" max="1301" width="0" style="525" hidden="1" customWidth="1"/>
    <col min="1302" max="1302" width="3.7109375" style="525" customWidth="1"/>
    <col min="1303" max="1303" width="11.140625" style="525" bestFit="1" customWidth="1"/>
    <col min="1304" max="1305" width="10.5703125" style="525"/>
    <col min="1306" max="1306" width="11.140625" style="525" customWidth="1"/>
    <col min="1307" max="1536" width="10.5703125" style="525"/>
    <col min="1537" max="1544" width="0" style="525" hidden="1" customWidth="1"/>
    <col min="1545" max="1545" width="3.7109375" style="525" customWidth="1"/>
    <col min="1546" max="1546" width="3.85546875" style="525" customWidth="1"/>
    <col min="1547" max="1547" width="3.7109375" style="525" customWidth="1"/>
    <col min="1548" max="1548" width="12.7109375" style="525" customWidth="1"/>
    <col min="1549" max="1549" width="52.7109375" style="525" customWidth="1"/>
    <col min="1550" max="1553" width="0" style="525" hidden="1" customWidth="1"/>
    <col min="1554" max="1554" width="12.28515625" style="525" customWidth="1"/>
    <col min="1555" max="1555" width="6.42578125" style="525" customWidth="1"/>
    <col min="1556" max="1556" width="12.28515625" style="525" customWidth="1"/>
    <col min="1557" max="1557" width="0" style="525" hidden="1" customWidth="1"/>
    <col min="1558" max="1558" width="3.7109375" style="525" customWidth="1"/>
    <col min="1559" max="1559" width="11.140625" style="525" bestFit="1" customWidth="1"/>
    <col min="1560" max="1561" width="10.5703125" style="525"/>
    <col min="1562" max="1562" width="11.140625" style="525" customWidth="1"/>
    <col min="1563" max="1792" width="10.5703125" style="525"/>
    <col min="1793" max="1800" width="0" style="525" hidden="1" customWidth="1"/>
    <col min="1801" max="1801" width="3.7109375" style="525" customWidth="1"/>
    <col min="1802" max="1802" width="3.85546875" style="525" customWidth="1"/>
    <col min="1803" max="1803" width="3.7109375" style="525" customWidth="1"/>
    <col min="1804" max="1804" width="12.7109375" style="525" customWidth="1"/>
    <col min="1805" max="1805" width="52.7109375" style="525" customWidth="1"/>
    <col min="1806" max="1809" width="0" style="525" hidden="1" customWidth="1"/>
    <col min="1810" max="1810" width="12.28515625" style="525" customWidth="1"/>
    <col min="1811" max="1811" width="6.42578125" style="525" customWidth="1"/>
    <col min="1812" max="1812" width="12.28515625" style="525" customWidth="1"/>
    <col min="1813" max="1813" width="0" style="525" hidden="1" customWidth="1"/>
    <col min="1814" max="1814" width="3.7109375" style="525" customWidth="1"/>
    <col min="1815" max="1815" width="11.140625" style="525" bestFit="1" customWidth="1"/>
    <col min="1816" max="1817" width="10.5703125" style="525"/>
    <col min="1818" max="1818" width="11.140625" style="525" customWidth="1"/>
    <col min="1819" max="2048" width="10.5703125" style="525"/>
    <col min="2049" max="2056" width="0" style="525" hidden="1" customWidth="1"/>
    <col min="2057" max="2057" width="3.7109375" style="525" customWidth="1"/>
    <col min="2058" max="2058" width="3.85546875" style="525" customWidth="1"/>
    <col min="2059" max="2059" width="3.7109375" style="525" customWidth="1"/>
    <col min="2060" max="2060" width="12.7109375" style="525" customWidth="1"/>
    <col min="2061" max="2061" width="52.7109375" style="525" customWidth="1"/>
    <col min="2062" max="2065" width="0" style="525" hidden="1" customWidth="1"/>
    <col min="2066" max="2066" width="12.28515625" style="525" customWidth="1"/>
    <col min="2067" max="2067" width="6.42578125" style="525" customWidth="1"/>
    <col min="2068" max="2068" width="12.28515625" style="525" customWidth="1"/>
    <col min="2069" max="2069" width="0" style="525" hidden="1" customWidth="1"/>
    <col min="2070" max="2070" width="3.7109375" style="525" customWidth="1"/>
    <col min="2071" max="2071" width="11.140625" style="525" bestFit="1" customWidth="1"/>
    <col min="2072" max="2073" width="10.5703125" style="525"/>
    <col min="2074" max="2074" width="11.140625" style="525" customWidth="1"/>
    <col min="2075" max="2304" width="10.5703125" style="525"/>
    <col min="2305" max="2312" width="0" style="525" hidden="1" customWidth="1"/>
    <col min="2313" max="2313" width="3.7109375" style="525" customWidth="1"/>
    <col min="2314" max="2314" width="3.85546875" style="525" customWidth="1"/>
    <col min="2315" max="2315" width="3.7109375" style="525" customWidth="1"/>
    <col min="2316" max="2316" width="12.7109375" style="525" customWidth="1"/>
    <col min="2317" max="2317" width="52.7109375" style="525" customWidth="1"/>
    <col min="2318" max="2321" width="0" style="525" hidden="1" customWidth="1"/>
    <col min="2322" max="2322" width="12.28515625" style="525" customWidth="1"/>
    <col min="2323" max="2323" width="6.42578125" style="525" customWidth="1"/>
    <col min="2324" max="2324" width="12.28515625" style="525" customWidth="1"/>
    <col min="2325" max="2325" width="0" style="525" hidden="1" customWidth="1"/>
    <col min="2326" max="2326" width="3.7109375" style="525" customWidth="1"/>
    <col min="2327" max="2327" width="11.140625" style="525" bestFit="1" customWidth="1"/>
    <col min="2328" max="2329" width="10.5703125" style="525"/>
    <col min="2330" max="2330" width="11.140625" style="525" customWidth="1"/>
    <col min="2331" max="2560" width="10.5703125" style="525"/>
    <col min="2561" max="2568" width="0" style="525" hidden="1" customWidth="1"/>
    <col min="2569" max="2569" width="3.7109375" style="525" customWidth="1"/>
    <col min="2570" max="2570" width="3.85546875" style="525" customWidth="1"/>
    <col min="2571" max="2571" width="3.7109375" style="525" customWidth="1"/>
    <col min="2572" max="2572" width="12.7109375" style="525" customWidth="1"/>
    <col min="2573" max="2573" width="52.7109375" style="525" customWidth="1"/>
    <col min="2574" max="2577" width="0" style="525" hidden="1" customWidth="1"/>
    <col min="2578" max="2578" width="12.28515625" style="525" customWidth="1"/>
    <col min="2579" max="2579" width="6.42578125" style="525" customWidth="1"/>
    <col min="2580" max="2580" width="12.28515625" style="525" customWidth="1"/>
    <col min="2581" max="2581" width="0" style="525" hidden="1" customWidth="1"/>
    <col min="2582" max="2582" width="3.7109375" style="525" customWidth="1"/>
    <col min="2583" max="2583" width="11.140625" style="525" bestFit="1" customWidth="1"/>
    <col min="2584" max="2585" width="10.5703125" style="525"/>
    <col min="2586" max="2586" width="11.140625" style="525" customWidth="1"/>
    <col min="2587" max="2816" width="10.5703125" style="525"/>
    <col min="2817" max="2824" width="0" style="525" hidden="1" customWidth="1"/>
    <col min="2825" max="2825" width="3.7109375" style="525" customWidth="1"/>
    <col min="2826" max="2826" width="3.85546875" style="525" customWidth="1"/>
    <col min="2827" max="2827" width="3.7109375" style="525" customWidth="1"/>
    <col min="2828" max="2828" width="12.7109375" style="525" customWidth="1"/>
    <col min="2829" max="2829" width="52.7109375" style="525" customWidth="1"/>
    <col min="2830" max="2833" width="0" style="525" hidden="1" customWidth="1"/>
    <col min="2834" max="2834" width="12.28515625" style="525" customWidth="1"/>
    <col min="2835" max="2835" width="6.42578125" style="525" customWidth="1"/>
    <col min="2836" max="2836" width="12.28515625" style="525" customWidth="1"/>
    <col min="2837" max="2837" width="0" style="525" hidden="1" customWidth="1"/>
    <col min="2838" max="2838" width="3.7109375" style="525" customWidth="1"/>
    <col min="2839" max="2839" width="11.140625" style="525" bestFit="1" customWidth="1"/>
    <col min="2840" max="2841" width="10.5703125" style="525"/>
    <col min="2842" max="2842" width="11.140625" style="525" customWidth="1"/>
    <col min="2843" max="3072" width="10.5703125" style="525"/>
    <col min="3073" max="3080" width="0" style="525" hidden="1" customWidth="1"/>
    <col min="3081" max="3081" width="3.7109375" style="525" customWidth="1"/>
    <col min="3082" max="3082" width="3.85546875" style="525" customWidth="1"/>
    <col min="3083" max="3083" width="3.7109375" style="525" customWidth="1"/>
    <col min="3084" max="3084" width="12.7109375" style="525" customWidth="1"/>
    <col min="3085" max="3085" width="52.7109375" style="525" customWidth="1"/>
    <col min="3086" max="3089" width="0" style="525" hidden="1" customWidth="1"/>
    <col min="3090" max="3090" width="12.28515625" style="525" customWidth="1"/>
    <col min="3091" max="3091" width="6.42578125" style="525" customWidth="1"/>
    <col min="3092" max="3092" width="12.28515625" style="525" customWidth="1"/>
    <col min="3093" max="3093" width="0" style="525" hidden="1" customWidth="1"/>
    <col min="3094" max="3094" width="3.7109375" style="525" customWidth="1"/>
    <col min="3095" max="3095" width="11.140625" style="525" bestFit="1" customWidth="1"/>
    <col min="3096" max="3097" width="10.5703125" style="525"/>
    <col min="3098" max="3098" width="11.140625" style="525" customWidth="1"/>
    <col min="3099" max="3328" width="10.5703125" style="525"/>
    <col min="3329" max="3336" width="0" style="525" hidden="1" customWidth="1"/>
    <col min="3337" max="3337" width="3.7109375" style="525" customWidth="1"/>
    <col min="3338" max="3338" width="3.85546875" style="525" customWidth="1"/>
    <col min="3339" max="3339" width="3.7109375" style="525" customWidth="1"/>
    <col min="3340" max="3340" width="12.7109375" style="525" customWidth="1"/>
    <col min="3341" max="3341" width="52.7109375" style="525" customWidth="1"/>
    <col min="3342" max="3345" width="0" style="525" hidden="1" customWidth="1"/>
    <col min="3346" max="3346" width="12.28515625" style="525" customWidth="1"/>
    <col min="3347" max="3347" width="6.42578125" style="525" customWidth="1"/>
    <col min="3348" max="3348" width="12.28515625" style="525" customWidth="1"/>
    <col min="3349" max="3349" width="0" style="525" hidden="1" customWidth="1"/>
    <col min="3350" max="3350" width="3.7109375" style="525" customWidth="1"/>
    <col min="3351" max="3351" width="11.140625" style="525" bestFit="1" customWidth="1"/>
    <col min="3352" max="3353" width="10.5703125" style="525"/>
    <col min="3354" max="3354" width="11.140625" style="525" customWidth="1"/>
    <col min="3355" max="3584" width="10.5703125" style="525"/>
    <col min="3585" max="3592" width="0" style="525" hidden="1" customWidth="1"/>
    <col min="3593" max="3593" width="3.7109375" style="525" customWidth="1"/>
    <col min="3594" max="3594" width="3.85546875" style="525" customWidth="1"/>
    <col min="3595" max="3595" width="3.7109375" style="525" customWidth="1"/>
    <col min="3596" max="3596" width="12.7109375" style="525" customWidth="1"/>
    <col min="3597" max="3597" width="52.7109375" style="525" customWidth="1"/>
    <col min="3598" max="3601" width="0" style="525" hidden="1" customWidth="1"/>
    <col min="3602" max="3602" width="12.28515625" style="525" customWidth="1"/>
    <col min="3603" max="3603" width="6.42578125" style="525" customWidth="1"/>
    <col min="3604" max="3604" width="12.28515625" style="525" customWidth="1"/>
    <col min="3605" max="3605" width="0" style="525" hidden="1" customWidth="1"/>
    <col min="3606" max="3606" width="3.7109375" style="525" customWidth="1"/>
    <col min="3607" max="3607" width="11.140625" style="525" bestFit="1" customWidth="1"/>
    <col min="3608" max="3609" width="10.5703125" style="525"/>
    <col min="3610" max="3610" width="11.140625" style="525" customWidth="1"/>
    <col min="3611" max="3840" width="10.5703125" style="525"/>
    <col min="3841" max="3848" width="0" style="525" hidden="1" customWidth="1"/>
    <col min="3849" max="3849" width="3.7109375" style="525" customWidth="1"/>
    <col min="3850" max="3850" width="3.85546875" style="525" customWidth="1"/>
    <col min="3851" max="3851" width="3.7109375" style="525" customWidth="1"/>
    <col min="3852" max="3852" width="12.7109375" style="525" customWidth="1"/>
    <col min="3853" max="3853" width="52.7109375" style="525" customWidth="1"/>
    <col min="3854" max="3857" width="0" style="525" hidden="1" customWidth="1"/>
    <col min="3858" max="3858" width="12.28515625" style="525" customWidth="1"/>
    <col min="3859" max="3859" width="6.42578125" style="525" customWidth="1"/>
    <col min="3860" max="3860" width="12.28515625" style="525" customWidth="1"/>
    <col min="3861" max="3861" width="0" style="525" hidden="1" customWidth="1"/>
    <col min="3862" max="3862" width="3.7109375" style="525" customWidth="1"/>
    <col min="3863" max="3863" width="11.140625" style="525" bestFit="1" customWidth="1"/>
    <col min="3864" max="3865" width="10.5703125" style="525"/>
    <col min="3866" max="3866" width="11.140625" style="525" customWidth="1"/>
    <col min="3867" max="4096" width="10.5703125" style="525"/>
    <col min="4097" max="4104" width="0" style="525" hidden="1" customWidth="1"/>
    <col min="4105" max="4105" width="3.7109375" style="525" customWidth="1"/>
    <col min="4106" max="4106" width="3.85546875" style="525" customWidth="1"/>
    <col min="4107" max="4107" width="3.7109375" style="525" customWidth="1"/>
    <col min="4108" max="4108" width="12.7109375" style="525" customWidth="1"/>
    <col min="4109" max="4109" width="52.7109375" style="525" customWidth="1"/>
    <col min="4110" max="4113" width="0" style="525" hidden="1" customWidth="1"/>
    <col min="4114" max="4114" width="12.28515625" style="525" customWidth="1"/>
    <col min="4115" max="4115" width="6.42578125" style="525" customWidth="1"/>
    <col min="4116" max="4116" width="12.28515625" style="525" customWidth="1"/>
    <col min="4117" max="4117" width="0" style="525" hidden="1" customWidth="1"/>
    <col min="4118" max="4118" width="3.7109375" style="525" customWidth="1"/>
    <col min="4119" max="4119" width="11.140625" style="525" bestFit="1" customWidth="1"/>
    <col min="4120" max="4121" width="10.5703125" style="525"/>
    <col min="4122" max="4122" width="11.140625" style="525" customWidth="1"/>
    <col min="4123" max="4352" width="10.5703125" style="525"/>
    <col min="4353" max="4360" width="0" style="525" hidden="1" customWidth="1"/>
    <col min="4361" max="4361" width="3.7109375" style="525" customWidth="1"/>
    <col min="4362" max="4362" width="3.85546875" style="525" customWidth="1"/>
    <col min="4363" max="4363" width="3.7109375" style="525" customWidth="1"/>
    <col min="4364" max="4364" width="12.7109375" style="525" customWidth="1"/>
    <col min="4365" max="4365" width="52.7109375" style="525" customWidth="1"/>
    <col min="4366" max="4369" width="0" style="525" hidden="1" customWidth="1"/>
    <col min="4370" max="4370" width="12.28515625" style="525" customWidth="1"/>
    <col min="4371" max="4371" width="6.42578125" style="525" customWidth="1"/>
    <col min="4372" max="4372" width="12.28515625" style="525" customWidth="1"/>
    <col min="4373" max="4373" width="0" style="525" hidden="1" customWidth="1"/>
    <col min="4374" max="4374" width="3.7109375" style="525" customWidth="1"/>
    <col min="4375" max="4375" width="11.140625" style="525" bestFit="1" customWidth="1"/>
    <col min="4376" max="4377" width="10.5703125" style="525"/>
    <col min="4378" max="4378" width="11.140625" style="525" customWidth="1"/>
    <col min="4379" max="4608" width="10.5703125" style="525"/>
    <col min="4609" max="4616" width="0" style="525" hidden="1" customWidth="1"/>
    <col min="4617" max="4617" width="3.7109375" style="525" customWidth="1"/>
    <col min="4618" max="4618" width="3.85546875" style="525" customWidth="1"/>
    <col min="4619" max="4619" width="3.7109375" style="525" customWidth="1"/>
    <col min="4620" max="4620" width="12.7109375" style="525" customWidth="1"/>
    <col min="4621" max="4621" width="52.7109375" style="525" customWidth="1"/>
    <col min="4622" max="4625" width="0" style="525" hidden="1" customWidth="1"/>
    <col min="4626" max="4626" width="12.28515625" style="525" customWidth="1"/>
    <col min="4627" max="4627" width="6.42578125" style="525" customWidth="1"/>
    <col min="4628" max="4628" width="12.28515625" style="525" customWidth="1"/>
    <col min="4629" max="4629" width="0" style="525" hidden="1" customWidth="1"/>
    <col min="4630" max="4630" width="3.7109375" style="525" customWidth="1"/>
    <col min="4631" max="4631" width="11.140625" style="525" bestFit="1" customWidth="1"/>
    <col min="4632" max="4633" width="10.5703125" style="525"/>
    <col min="4634" max="4634" width="11.140625" style="525" customWidth="1"/>
    <col min="4635" max="4864" width="10.5703125" style="525"/>
    <col min="4865" max="4872" width="0" style="525" hidden="1" customWidth="1"/>
    <col min="4873" max="4873" width="3.7109375" style="525" customWidth="1"/>
    <col min="4874" max="4874" width="3.85546875" style="525" customWidth="1"/>
    <col min="4875" max="4875" width="3.7109375" style="525" customWidth="1"/>
    <col min="4876" max="4876" width="12.7109375" style="525" customWidth="1"/>
    <col min="4877" max="4877" width="52.7109375" style="525" customWidth="1"/>
    <col min="4878" max="4881" width="0" style="525" hidden="1" customWidth="1"/>
    <col min="4882" max="4882" width="12.28515625" style="525" customWidth="1"/>
    <col min="4883" max="4883" width="6.42578125" style="525" customWidth="1"/>
    <col min="4884" max="4884" width="12.28515625" style="525" customWidth="1"/>
    <col min="4885" max="4885" width="0" style="525" hidden="1" customWidth="1"/>
    <col min="4886" max="4886" width="3.7109375" style="525" customWidth="1"/>
    <col min="4887" max="4887" width="11.140625" style="525" bestFit="1" customWidth="1"/>
    <col min="4888" max="4889" width="10.5703125" style="525"/>
    <col min="4890" max="4890" width="11.140625" style="525" customWidth="1"/>
    <col min="4891" max="5120" width="10.5703125" style="525"/>
    <col min="5121" max="5128" width="0" style="525" hidden="1" customWidth="1"/>
    <col min="5129" max="5129" width="3.7109375" style="525" customWidth="1"/>
    <col min="5130" max="5130" width="3.85546875" style="525" customWidth="1"/>
    <col min="5131" max="5131" width="3.7109375" style="525" customWidth="1"/>
    <col min="5132" max="5132" width="12.7109375" style="525" customWidth="1"/>
    <col min="5133" max="5133" width="52.7109375" style="525" customWidth="1"/>
    <col min="5134" max="5137" width="0" style="525" hidden="1" customWidth="1"/>
    <col min="5138" max="5138" width="12.28515625" style="525" customWidth="1"/>
    <col min="5139" max="5139" width="6.42578125" style="525" customWidth="1"/>
    <col min="5140" max="5140" width="12.28515625" style="525" customWidth="1"/>
    <col min="5141" max="5141" width="0" style="525" hidden="1" customWidth="1"/>
    <col min="5142" max="5142" width="3.7109375" style="525" customWidth="1"/>
    <col min="5143" max="5143" width="11.140625" style="525" bestFit="1" customWidth="1"/>
    <col min="5144" max="5145" width="10.5703125" style="525"/>
    <col min="5146" max="5146" width="11.140625" style="525" customWidth="1"/>
    <col min="5147" max="5376" width="10.5703125" style="525"/>
    <col min="5377" max="5384" width="0" style="525" hidden="1" customWidth="1"/>
    <col min="5385" max="5385" width="3.7109375" style="525" customWidth="1"/>
    <col min="5386" max="5386" width="3.85546875" style="525" customWidth="1"/>
    <col min="5387" max="5387" width="3.7109375" style="525" customWidth="1"/>
    <col min="5388" max="5388" width="12.7109375" style="525" customWidth="1"/>
    <col min="5389" max="5389" width="52.7109375" style="525" customWidth="1"/>
    <col min="5390" max="5393" width="0" style="525" hidden="1" customWidth="1"/>
    <col min="5394" max="5394" width="12.28515625" style="525" customWidth="1"/>
    <col min="5395" max="5395" width="6.42578125" style="525" customWidth="1"/>
    <col min="5396" max="5396" width="12.28515625" style="525" customWidth="1"/>
    <col min="5397" max="5397" width="0" style="525" hidden="1" customWidth="1"/>
    <col min="5398" max="5398" width="3.7109375" style="525" customWidth="1"/>
    <col min="5399" max="5399" width="11.140625" style="525" bestFit="1" customWidth="1"/>
    <col min="5400" max="5401" width="10.5703125" style="525"/>
    <col min="5402" max="5402" width="11.140625" style="525" customWidth="1"/>
    <col min="5403" max="5632" width="10.5703125" style="525"/>
    <col min="5633" max="5640" width="0" style="525" hidden="1" customWidth="1"/>
    <col min="5641" max="5641" width="3.7109375" style="525" customWidth="1"/>
    <col min="5642" max="5642" width="3.85546875" style="525" customWidth="1"/>
    <col min="5643" max="5643" width="3.7109375" style="525" customWidth="1"/>
    <col min="5644" max="5644" width="12.7109375" style="525" customWidth="1"/>
    <col min="5645" max="5645" width="52.7109375" style="525" customWidth="1"/>
    <col min="5646" max="5649" width="0" style="525" hidden="1" customWidth="1"/>
    <col min="5650" max="5650" width="12.28515625" style="525" customWidth="1"/>
    <col min="5651" max="5651" width="6.42578125" style="525" customWidth="1"/>
    <col min="5652" max="5652" width="12.28515625" style="525" customWidth="1"/>
    <col min="5653" max="5653" width="0" style="525" hidden="1" customWidth="1"/>
    <col min="5654" max="5654" width="3.7109375" style="525" customWidth="1"/>
    <col min="5655" max="5655" width="11.140625" style="525" bestFit="1" customWidth="1"/>
    <col min="5656" max="5657" width="10.5703125" style="525"/>
    <col min="5658" max="5658" width="11.140625" style="525" customWidth="1"/>
    <col min="5659" max="5888" width="10.5703125" style="525"/>
    <col min="5889" max="5896" width="0" style="525" hidden="1" customWidth="1"/>
    <col min="5897" max="5897" width="3.7109375" style="525" customWidth="1"/>
    <col min="5898" max="5898" width="3.85546875" style="525" customWidth="1"/>
    <col min="5899" max="5899" width="3.7109375" style="525" customWidth="1"/>
    <col min="5900" max="5900" width="12.7109375" style="525" customWidth="1"/>
    <col min="5901" max="5901" width="52.7109375" style="525" customWidth="1"/>
    <col min="5902" max="5905" width="0" style="525" hidden="1" customWidth="1"/>
    <col min="5906" max="5906" width="12.28515625" style="525" customWidth="1"/>
    <col min="5907" max="5907" width="6.42578125" style="525" customWidth="1"/>
    <col min="5908" max="5908" width="12.28515625" style="525" customWidth="1"/>
    <col min="5909" max="5909" width="0" style="525" hidden="1" customWidth="1"/>
    <col min="5910" max="5910" width="3.7109375" style="525" customWidth="1"/>
    <col min="5911" max="5911" width="11.140625" style="525" bestFit="1" customWidth="1"/>
    <col min="5912" max="5913" width="10.5703125" style="525"/>
    <col min="5914" max="5914" width="11.140625" style="525" customWidth="1"/>
    <col min="5915" max="6144" width="10.5703125" style="525"/>
    <col min="6145" max="6152" width="0" style="525" hidden="1" customWidth="1"/>
    <col min="6153" max="6153" width="3.7109375" style="525" customWidth="1"/>
    <col min="6154" max="6154" width="3.85546875" style="525" customWidth="1"/>
    <col min="6155" max="6155" width="3.7109375" style="525" customWidth="1"/>
    <col min="6156" max="6156" width="12.7109375" style="525" customWidth="1"/>
    <col min="6157" max="6157" width="52.7109375" style="525" customWidth="1"/>
    <col min="6158" max="6161" width="0" style="525" hidden="1" customWidth="1"/>
    <col min="6162" max="6162" width="12.28515625" style="525" customWidth="1"/>
    <col min="6163" max="6163" width="6.42578125" style="525" customWidth="1"/>
    <col min="6164" max="6164" width="12.28515625" style="525" customWidth="1"/>
    <col min="6165" max="6165" width="0" style="525" hidden="1" customWidth="1"/>
    <col min="6166" max="6166" width="3.7109375" style="525" customWidth="1"/>
    <col min="6167" max="6167" width="11.140625" style="525" bestFit="1" customWidth="1"/>
    <col min="6168" max="6169" width="10.5703125" style="525"/>
    <col min="6170" max="6170" width="11.140625" style="525" customWidth="1"/>
    <col min="6171" max="6400" width="10.5703125" style="525"/>
    <col min="6401" max="6408" width="0" style="525" hidden="1" customWidth="1"/>
    <col min="6409" max="6409" width="3.7109375" style="525" customWidth="1"/>
    <col min="6410" max="6410" width="3.85546875" style="525" customWidth="1"/>
    <col min="6411" max="6411" width="3.7109375" style="525" customWidth="1"/>
    <col min="6412" max="6412" width="12.7109375" style="525" customWidth="1"/>
    <col min="6413" max="6413" width="52.7109375" style="525" customWidth="1"/>
    <col min="6414" max="6417" width="0" style="525" hidden="1" customWidth="1"/>
    <col min="6418" max="6418" width="12.28515625" style="525" customWidth="1"/>
    <col min="6419" max="6419" width="6.42578125" style="525" customWidth="1"/>
    <col min="6420" max="6420" width="12.28515625" style="525" customWidth="1"/>
    <col min="6421" max="6421" width="0" style="525" hidden="1" customWidth="1"/>
    <col min="6422" max="6422" width="3.7109375" style="525" customWidth="1"/>
    <col min="6423" max="6423" width="11.140625" style="525" bestFit="1" customWidth="1"/>
    <col min="6424" max="6425" width="10.5703125" style="525"/>
    <col min="6426" max="6426" width="11.140625" style="525" customWidth="1"/>
    <col min="6427" max="6656" width="10.5703125" style="525"/>
    <col min="6657" max="6664" width="0" style="525" hidden="1" customWidth="1"/>
    <col min="6665" max="6665" width="3.7109375" style="525" customWidth="1"/>
    <col min="6666" max="6666" width="3.85546875" style="525" customWidth="1"/>
    <col min="6667" max="6667" width="3.7109375" style="525" customWidth="1"/>
    <col min="6668" max="6668" width="12.7109375" style="525" customWidth="1"/>
    <col min="6669" max="6669" width="52.7109375" style="525" customWidth="1"/>
    <col min="6670" max="6673" width="0" style="525" hidden="1" customWidth="1"/>
    <col min="6674" max="6674" width="12.28515625" style="525" customWidth="1"/>
    <col min="6675" max="6675" width="6.42578125" style="525" customWidth="1"/>
    <col min="6676" max="6676" width="12.28515625" style="525" customWidth="1"/>
    <col min="6677" max="6677" width="0" style="525" hidden="1" customWidth="1"/>
    <col min="6678" max="6678" width="3.7109375" style="525" customWidth="1"/>
    <col min="6679" max="6679" width="11.140625" style="525" bestFit="1" customWidth="1"/>
    <col min="6680" max="6681" width="10.5703125" style="525"/>
    <col min="6682" max="6682" width="11.140625" style="525" customWidth="1"/>
    <col min="6683" max="6912" width="10.5703125" style="525"/>
    <col min="6913" max="6920" width="0" style="525" hidden="1" customWidth="1"/>
    <col min="6921" max="6921" width="3.7109375" style="525" customWidth="1"/>
    <col min="6922" max="6922" width="3.85546875" style="525" customWidth="1"/>
    <col min="6923" max="6923" width="3.7109375" style="525" customWidth="1"/>
    <col min="6924" max="6924" width="12.7109375" style="525" customWidth="1"/>
    <col min="6925" max="6925" width="52.7109375" style="525" customWidth="1"/>
    <col min="6926" max="6929" width="0" style="525" hidden="1" customWidth="1"/>
    <col min="6930" max="6930" width="12.28515625" style="525" customWidth="1"/>
    <col min="6931" max="6931" width="6.42578125" style="525" customWidth="1"/>
    <col min="6932" max="6932" width="12.28515625" style="525" customWidth="1"/>
    <col min="6933" max="6933" width="0" style="525" hidden="1" customWidth="1"/>
    <col min="6934" max="6934" width="3.7109375" style="525" customWidth="1"/>
    <col min="6935" max="6935" width="11.140625" style="525" bestFit="1" customWidth="1"/>
    <col min="6936" max="6937" width="10.5703125" style="525"/>
    <col min="6938" max="6938" width="11.140625" style="525" customWidth="1"/>
    <col min="6939" max="7168" width="10.5703125" style="525"/>
    <col min="7169" max="7176" width="0" style="525" hidden="1" customWidth="1"/>
    <col min="7177" max="7177" width="3.7109375" style="525" customWidth="1"/>
    <col min="7178" max="7178" width="3.85546875" style="525" customWidth="1"/>
    <col min="7179" max="7179" width="3.7109375" style="525" customWidth="1"/>
    <col min="7180" max="7180" width="12.7109375" style="525" customWidth="1"/>
    <col min="7181" max="7181" width="52.7109375" style="525" customWidth="1"/>
    <col min="7182" max="7185" width="0" style="525" hidden="1" customWidth="1"/>
    <col min="7186" max="7186" width="12.28515625" style="525" customWidth="1"/>
    <col min="7187" max="7187" width="6.42578125" style="525" customWidth="1"/>
    <col min="7188" max="7188" width="12.28515625" style="525" customWidth="1"/>
    <col min="7189" max="7189" width="0" style="525" hidden="1" customWidth="1"/>
    <col min="7190" max="7190" width="3.7109375" style="525" customWidth="1"/>
    <col min="7191" max="7191" width="11.140625" style="525" bestFit="1" customWidth="1"/>
    <col min="7192" max="7193" width="10.5703125" style="525"/>
    <col min="7194" max="7194" width="11.140625" style="525" customWidth="1"/>
    <col min="7195" max="7424" width="10.5703125" style="525"/>
    <col min="7425" max="7432" width="0" style="525" hidden="1" customWidth="1"/>
    <col min="7433" max="7433" width="3.7109375" style="525" customWidth="1"/>
    <col min="7434" max="7434" width="3.85546875" style="525" customWidth="1"/>
    <col min="7435" max="7435" width="3.7109375" style="525" customWidth="1"/>
    <col min="7436" max="7436" width="12.7109375" style="525" customWidth="1"/>
    <col min="7437" max="7437" width="52.7109375" style="525" customWidth="1"/>
    <col min="7438" max="7441" width="0" style="525" hidden="1" customWidth="1"/>
    <col min="7442" max="7442" width="12.28515625" style="525" customWidth="1"/>
    <col min="7443" max="7443" width="6.42578125" style="525" customWidth="1"/>
    <col min="7444" max="7444" width="12.28515625" style="525" customWidth="1"/>
    <col min="7445" max="7445" width="0" style="525" hidden="1" customWidth="1"/>
    <col min="7446" max="7446" width="3.7109375" style="525" customWidth="1"/>
    <col min="7447" max="7447" width="11.140625" style="525" bestFit="1" customWidth="1"/>
    <col min="7448" max="7449" width="10.5703125" style="525"/>
    <col min="7450" max="7450" width="11.140625" style="525" customWidth="1"/>
    <col min="7451" max="7680" width="10.5703125" style="525"/>
    <col min="7681" max="7688" width="0" style="525" hidden="1" customWidth="1"/>
    <col min="7689" max="7689" width="3.7109375" style="525" customWidth="1"/>
    <col min="7690" max="7690" width="3.85546875" style="525" customWidth="1"/>
    <col min="7691" max="7691" width="3.7109375" style="525" customWidth="1"/>
    <col min="7692" max="7692" width="12.7109375" style="525" customWidth="1"/>
    <col min="7693" max="7693" width="52.7109375" style="525" customWidth="1"/>
    <col min="7694" max="7697" width="0" style="525" hidden="1" customWidth="1"/>
    <col min="7698" max="7698" width="12.28515625" style="525" customWidth="1"/>
    <col min="7699" max="7699" width="6.42578125" style="525" customWidth="1"/>
    <col min="7700" max="7700" width="12.28515625" style="525" customWidth="1"/>
    <col min="7701" max="7701" width="0" style="525" hidden="1" customWidth="1"/>
    <col min="7702" max="7702" width="3.7109375" style="525" customWidth="1"/>
    <col min="7703" max="7703" width="11.140625" style="525" bestFit="1" customWidth="1"/>
    <col min="7704" max="7705" width="10.5703125" style="525"/>
    <col min="7706" max="7706" width="11.140625" style="525" customWidth="1"/>
    <col min="7707" max="7936" width="10.5703125" style="525"/>
    <col min="7937" max="7944" width="0" style="525" hidden="1" customWidth="1"/>
    <col min="7945" max="7945" width="3.7109375" style="525" customWidth="1"/>
    <col min="7946" max="7946" width="3.85546875" style="525" customWidth="1"/>
    <col min="7947" max="7947" width="3.7109375" style="525" customWidth="1"/>
    <col min="7948" max="7948" width="12.7109375" style="525" customWidth="1"/>
    <col min="7949" max="7949" width="52.7109375" style="525" customWidth="1"/>
    <col min="7950" max="7953" width="0" style="525" hidden="1" customWidth="1"/>
    <col min="7954" max="7954" width="12.28515625" style="525" customWidth="1"/>
    <col min="7955" max="7955" width="6.42578125" style="525" customWidth="1"/>
    <col min="7956" max="7956" width="12.28515625" style="525" customWidth="1"/>
    <col min="7957" max="7957" width="0" style="525" hidden="1" customWidth="1"/>
    <col min="7958" max="7958" width="3.7109375" style="525" customWidth="1"/>
    <col min="7959" max="7959" width="11.140625" style="525" bestFit="1" customWidth="1"/>
    <col min="7960" max="7961" width="10.5703125" style="525"/>
    <col min="7962" max="7962" width="11.140625" style="525" customWidth="1"/>
    <col min="7963" max="8192" width="10.5703125" style="525"/>
    <col min="8193" max="8200" width="0" style="525" hidden="1" customWidth="1"/>
    <col min="8201" max="8201" width="3.7109375" style="525" customWidth="1"/>
    <col min="8202" max="8202" width="3.85546875" style="525" customWidth="1"/>
    <col min="8203" max="8203" width="3.7109375" style="525" customWidth="1"/>
    <col min="8204" max="8204" width="12.7109375" style="525" customWidth="1"/>
    <col min="8205" max="8205" width="52.7109375" style="525" customWidth="1"/>
    <col min="8206" max="8209" width="0" style="525" hidden="1" customWidth="1"/>
    <col min="8210" max="8210" width="12.28515625" style="525" customWidth="1"/>
    <col min="8211" max="8211" width="6.42578125" style="525" customWidth="1"/>
    <col min="8212" max="8212" width="12.28515625" style="525" customWidth="1"/>
    <col min="8213" max="8213" width="0" style="525" hidden="1" customWidth="1"/>
    <col min="8214" max="8214" width="3.7109375" style="525" customWidth="1"/>
    <col min="8215" max="8215" width="11.140625" style="525" bestFit="1" customWidth="1"/>
    <col min="8216" max="8217" width="10.5703125" style="525"/>
    <col min="8218" max="8218" width="11.140625" style="525" customWidth="1"/>
    <col min="8219" max="8448" width="10.5703125" style="525"/>
    <col min="8449" max="8456" width="0" style="525" hidden="1" customWidth="1"/>
    <col min="8457" max="8457" width="3.7109375" style="525" customWidth="1"/>
    <col min="8458" max="8458" width="3.85546875" style="525" customWidth="1"/>
    <col min="8459" max="8459" width="3.7109375" style="525" customWidth="1"/>
    <col min="8460" max="8460" width="12.7109375" style="525" customWidth="1"/>
    <col min="8461" max="8461" width="52.7109375" style="525" customWidth="1"/>
    <col min="8462" max="8465" width="0" style="525" hidden="1" customWidth="1"/>
    <col min="8466" max="8466" width="12.28515625" style="525" customWidth="1"/>
    <col min="8467" max="8467" width="6.42578125" style="525" customWidth="1"/>
    <col min="8468" max="8468" width="12.28515625" style="525" customWidth="1"/>
    <col min="8469" max="8469" width="0" style="525" hidden="1" customWidth="1"/>
    <col min="8470" max="8470" width="3.7109375" style="525" customWidth="1"/>
    <col min="8471" max="8471" width="11.140625" style="525" bestFit="1" customWidth="1"/>
    <col min="8472" max="8473" width="10.5703125" style="525"/>
    <col min="8474" max="8474" width="11.140625" style="525" customWidth="1"/>
    <col min="8475" max="8704" width="10.5703125" style="525"/>
    <col min="8705" max="8712" width="0" style="525" hidden="1" customWidth="1"/>
    <col min="8713" max="8713" width="3.7109375" style="525" customWidth="1"/>
    <col min="8714" max="8714" width="3.85546875" style="525" customWidth="1"/>
    <col min="8715" max="8715" width="3.7109375" style="525" customWidth="1"/>
    <col min="8716" max="8716" width="12.7109375" style="525" customWidth="1"/>
    <col min="8717" max="8717" width="52.7109375" style="525" customWidth="1"/>
    <col min="8718" max="8721" width="0" style="525" hidden="1" customWidth="1"/>
    <col min="8722" max="8722" width="12.28515625" style="525" customWidth="1"/>
    <col min="8723" max="8723" width="6.42578125" style="525" customWidth="1"/>
    <col min="8724" max="8724" width="12.28515625" style="525" customWidth="1"/>
    <col min="8725" max="8725" width="0" style="525" hidden="1" customWidth="1"/>
    <col min="8726" max="8726" width="3.7109375" style="525" customWidth="1"/>
    <col min="8727" max="8727" width="11.140625" style="525" bestFit="1" customWidth="1"/>
    <col min="8728" max="8729" width="10.5703125" style="525"/>
    <col min="8730" max="8730" width="11.140625" style="525" customWidth="1"/>
    <col min="8731" max="8960" width="10.5703125" style="525"/>
    <col min="8961" max="8968" width="0" style="525" hidden="1" customWidth="1"/>
    <col min="8969" max="8969" width="3.7109375" style="525" customWidth="1"/>
    <col min="8970" max="8970" width="3.85546875" style="525" customWidth="1"/>
    <col min="8971" max="8971" width="3.7109375" style="525" customWidth="1"/>
    <col min="8972" max="8972" width="12.7109375" style="525" customWidth="1"/>
    <col min="8973" max="8973" width="52.7109375" style="525" customWidth="1"/>
    <col min="8974" max="8977" width="0" style="525" hidden="1" customWidth="1"/>
    <col min="8978" max="8978" width="12.28515625" style="525" customWidth="1"/>
    <col min="8979" max="8979" width="6.42578125" style="525" customWidth="1"/>
    <col min="8980" max="8980" width="12.28515625" style="525" customWidth="1"/>
    <col min="8981" max="8981" width="0" style="525" hidden="1" customWidth="1"/>
    <col min="8982" max="8982" width="3.7109375" style="525" customWidth="1"/>
    <col min="8983" max="8983" width="11.140625" style="525" bestFit="1" customWidth="1"/>
    <col min="8984" max="8985" width="10.5703125" style="525"/>
    <col min="8986" max="8986" width="11.140625" style="525" customWidth="1"/>
    <col min="8987" max="9216" width="10.5703125" style="525"/>
    <col min="9217" max="9224" width="0" style="525" hidden="1" customWidth="1"/>
    <col min="9225" max="9225" width="3.7109375" style="525" customWidth="1"/>
    <col min="9226" max="9226" width="3.85546875" style="525" customWidth="1"/>
    <col min="9227" max="9227" width="3.7109375" style="525" customWidth="1"/>
    <col min="9228" max="9228" width="12.7109375" style="525" customWidth="1"/>
    <col min="9229" max="9229" width="52.7109375" style="525" customWidth="1"/>
    <col min="9230" max="9233" width="0" style="525" hidden="1" customWidth="1"/>
    <col min="9234" max="9234" width="12.28515625" style="525" customWidth="1"/>
    <col min="9235" max="9235" width="6.42578125" style="525" customWidth="1"/>
    <col min="9236" max="9236" width="12.28515625" style="525" customWidth="1"/>
    <col min="9237" max="9237" width="0" style="525" hidden="1" customWidth="1"/>
    <col min="9238" max="9238" width="3.7109375" style="525" customWidth="1"/>
    <col min="9239" max="9239" width="11.140625" style="525" bestFit="1" customWidth="1"/>
    <col min="9240" max="9241" width="10.5703125" style="525"/>
    <col min="9242" max="9242" width="11.140625" style="525" customWidth="1"/>
    <col min="9243" max="9472" width="10.5703125" style="525"/>
    <col min="9473" max="9480" width="0" style="525" hidden="1" customWidth="1"/>
    <col min="9481" max="9481" width="3.7109375" style="525" customWidth="1"/>
    <col min="9482" max="9482" width="3.85546875" style="525" customWidth="1"/>
    <col min="9483" max="9483" width="3.7109375" style="525" customWidth="1"/>
    <col min="9484" max="9484" width="12.7109375" style="525" customWidth="1"/>
    <col min="9485" max="9485" width="52.7109375" style="525" customWidth="1"/>
    <col min="9486" max="9489" width="0" style="525" hidden="1" customWidth="1"/>
    <col min="9490" max="9490" width="12.28515625" style="525" customWidth="1"/>
    <col min="9491" max="9491" width="6.42578125" style="525" customWidth="1"/>
    <col min="9492" max="9492" width="12.28515625" style="525" customWidth="1"/>
    <col min="9493" max="9493" width="0" style="525" hidden="1" customWidth="1"/>
    <col min="9494" max="9494" width="3.7109375" style="525" customWidth="1"/>
    <col min="9495" max="9495" width="11.140625" style="525" bestFit="1" customWidth="1"/>
    <col min="9496" max="9497" width="10.5703125" style="525"/>
    <col min="9498" max="9498" width="11.140625" style="525" customWidth="1"/>
    <col min="9499" max="9728" width="10.5703125" style="525"/>
    <col min="9729" max="9736" width="0" style="525" hidden="1" customWidth="1"/>
    <col min="9737" max="9737" width="3.7109375" style="525" customWidth="1"/>
    <col min="9738" max="9738" width="3.85546875" style="525" customWidth="1"/>
    <col min="9739" max="9739" width="3.7109375" style="525" customWidth="1"/>
    <col min="9740" max="9740" width="12.7109375" style="525" customWidth="1"/>
    <col min="9741" max="9741" width="52.7109375" style="525" customWidth="1"/>
    <col min="9742" max="9745" width="0" style="525" hidden="1" customWidth="1"/>
    <col min="9746" max="9746" width="12.28515625" style="525" customWidth="1"/>
    <col min="9747" max="9747" width="6.42578125" style="525" customWidth="1"/>
    <col min="9748" max="9748" width="12.28515625" style="525" customWidth="1"/>
    <col min="9749" max="9749" width="0" style="525" hidden="1" customWidth="1"/>
    <col min="9750" max="9750" width="3.7109375" style="525" customWidth="1"/>
    <col min="9751" max="9751" width="11.140625" style="525" bestFit="1" customWidth="1"/>
    <col min="9752" max="9753" width="10.5703125" style="525"/>
    <col min="9754" max="9754" width="11.140625" style="525" customWidth="1"/>
    <col min="9755" max="9984" width="10.5703125" style="525"/>
    <col min="9985" max="9992" width="0" style="525" hidden="1" customWidth="1"/>
    <col min="9993" max="9993" width="3.7109375" style="525" customWidth="1"/>
    <col min="9994" max="9994" width="3.85546875" style="525" customWidth="1"/>
    <col min="9995" max="9995" width="3.7109375" style="525" customWidth="1"/>
    <col min="9996" max="9996" width="12.7109375" style="525" customWidth="1"/>
    <col min="9997" max="9997" width="52.7109375" style="525" customWidth="1"/>
    <col min="9998" max="10001" width="0" style="525" hidden="1" customWidth="1"/>
    <col min="10002" max="10002" width="12.28515625" style="525" customWidth="1"/>
    <col min="10003" max="10003" width="6.42578125" style="525" customWidth="1"/>
    <col min="10004" max="10004" width="12.28515625" style="525" customWidth="1"/>
    <col min="10005" max="10005" width="0" style="525" hidden="1" customWidth="1"/>
    <col min="10006" max="10006" width="3.7109375" style="525" customWidth="1"/>
    <col min="10007" max="10007" width="11.140625" style="525" bestFit="1" customWidth="1"/>
    <col min="10008" max="10009" width="10.5703125" style="525"/>
    <col min="10010" max="10010" width="11.140625" style="525" customWidth="1"/>
    <col min="10011" max="10240" width="10.5703125" style="525"/>
    <col min="10241" max="10248" width="0" style="525" hidden="1" customWidth="1"/>
    <col min="10249" max="10249" width="3.7109375" style="525" customWidth="1"/>
    <col min="10250" max="10250" width="3.85546875" style="525" customWidth="1"/>
    <col min="10251" max="10251" width="3.7109375" style="525" customWidth="1"/>
    <col min="10252" max="10252" width="12.7109375" style="525" customWidth="1"/>
    <col min="10253" max="10253" width="52.7109375" style="525" customWidth="1"/>
    <col min="10254" max="10257" width="0" style="525" hidden="1" customWidth="1"/>
    <col min="10258" max="10258" width="12.28515625" style="525" customWidth="1"/>
    <col min="10259" max="10259" width="6.42578125" style="525" customWidth="1"/>
    <col min="10260" max="10260" width="12.28515625" style="525" customWidth="1"/>
    <col min="10261" max="10261" width="0" style="525" hidden="1" customWidth="1"/>
    <col min="10262" max="10262" width="3.7109375" style="525" customWidth="1"/>
    <col min="10263" max="10263" width="11.140625" style="525" bestFit="1" customWidth="1"/>
    <col min="10264" max="10265" width="10.5703125" style="525"/>
    <col min="10266" max="10266" width="11.140625" style="525" customWidth="1"/>
    <col min="10267" max="10496" width="10.5703125" style="525"/>
    <col min="10497" max="10504" width="0" style="525" hidden="1" customWidth="1"/>
    <col min="10505" max="10505" width="3.7109375" style="525" customWidth="1"/>
    <col min="10506" max="10506" width="3.85546875" style="525" customWidth="1"/>
    <col min="10507" max="10507" width="3.7109375" style="525" customWidth="1"/>
    <col min="10508" max="10508" width="12.7109375" style="525" customWidth="1"/>
    <col min="10509" max="10509" width="52.7109375" style="525" customWidth="1"/>
    <col min="10510" max="10513" width="0" style="525" hidden="1" customWidth="1"/>
    <col min="10514" max="10514" width="12.28515625" style="525" customWidth="1"/>
    <col min="10515" max="10515" width="6.42578125" style="525" customWidth="1"/>
    <col min="10516" max="10516" width="12.28515625" style="525" customWidth="1"/>
    <col min="10517" max="10517" width="0" style="525" hidden="1" customWidth="1"/>
    <col min="10518" max="10518" width="3.7109375" style="525" customWidth="1"/>
    <col min="10519" max="10519" width="11.140625" style="525" bestFit="1" customWidth="1"/>
    <col min="10520" max="10521" width="10.5703125" style="525"/>
    <col min="10522" max="10522" width="11.140625" style="525" customWidth="1"/>
    <col min="10523" max="10752" width="10.5703125" style="525"/>
    <col min="10753" max="10760" width="0" style="525" hidden="1" customWidth="1"/>
    <col min="10761" max="10761" width="3.7109375" style="525" customWidth="1"/>
    <col min="10762" max="10762" width="3.85546875" style="525" customWidth="1"/>
    <col min="10763" max="10763" width="3.7109375" style="525" customWidth="1"/>
    <col min="10764" max="10764" width="12.7109375" style="525" customWidth="1"/>
    <col min="10765" max="10765" width="52.7109375" style="525" customWidth="1"/>
    <col min="10766" max="10769" width="0" style="525" hidden="1" customWidth="1"/>
    <col min="10770" max="10770" width="12.28515625" style="525" customWidth="1"/>
    <col min="10771" max="10771" width="6.42578125" style="525" customWidth="1"/>
    <col min="10772" max="10772" width="12.28515625" style="525" customWidth="1"/>
    <col min="10773" max="10773" width="0" style="525" hidden="1" customWidth="1"/>
    <col min="10774" max="10774" width="3.7109375" style="525" customWidth="1"/>
    <col min="10775" max="10775" width="11.140625" style="525" bestFit="1" customWidth="1"/>
    <col min="10776" max="10777" width="10.5703125" style="525"/>
    <col min="10778" max="10778" width="11.140625" style="525" customWidth="1"/>
    <col min="10779" max="11008" width="10.5703125" style="525"/>
    <col min="11009" max="11016" width="0" style="525" hidden="1" customWidth="1"/>
    <col min="11017" max="11017" width="3.7109375" style="525" customWidth="1"/>
    <col min="11018" max="11018" width="3.85546875" style="525" customWidth="1"/>
    <col min="11019" max="11019" width="3.7109375" style="525" customWidth="1"/>
    <col min="11020" max="11020" width="12.7109375" style="525" customWidth="1"/>
    <col min="11021" max="11021" width="52.7109375" style="525" customWidth="1"/>
    <col min="11022" max="11025" width="0" style="525" hidden="1" customWidth="1"/>
    <col min="11026" max="11026" width="12.28515625" style="525" customWidth="1"/>
    <col min="11027" max="11027" width="6.42578125" style="525" customWidth="1"/>
    <col min="11028" max="11028" width="12.28515625" style="525" customWidth="1"/>
    <col min="11029" max="11029" width="0" style="525" hidden="1" customWidth="1"/>
    <col min="11030" max="11030" width="3.7109375" style="525" customWidth="1"/>
    <col min="11031" max="11031" width="11.140625" style="525" bestFit="1" customWidth="1"/>
    <col min="11032" max="11033" width="10.5703125" style="525"/>
    <col min="11034" max="11034" width="11.140625" style="525" customWidth="1"/>
    <col min="11035" max="11264" width="10.5703125" style="525"/>
    <col min="11265" max="11272" width="0" style="525" hidden="1" customWidth="1"/>
    <col min="11273" max="11273" width="3.7109375" style="525" customWidth="1"/>
    <col min="11274" max="11274" width="3.85546875" style="525" customWidth="1"/>
    <col min="11275" max="11275" width="3.7109375" style="525" customWidth="1"/>
    <col min="11276" max="11276" width="12.7109375" style="525" customWidth="1"/>
    <col min="11277" max="11277" width="52.7109375" style="525" customWidth="1"/>
    <col min="11278" max="11281" width="0" style="525" hidden="1" customWidth="1"/>
    <col min="11282" max="11282" width="12.28515625" style="525" customWidth="1"/>
    <col min="11283" max="11283" width="6.42578125" style="525" customWidth="1"/>
    <col min="11284" max="11284" width="12.28515625" style="525" customWidth="1"/>
    <col min="11285" max="11285" width="0" style="525" hidden="1" customWidth="1"/>
    <col min="11286" max="11286" width="3.7109375" style="525" customWidth="1"/>
    <col min="11287" max="11287" width="11.140625" style="525" bestFit="1" customWidth="1"/>
    <col min="11288" max="11289" width="10.5703125" style="525"/>
    <col min="11290" max="11290" width="11.140625" style="525" customWidth="1"/>
    <col min="11291" max="11520" width="10.5703125" style="525"/>
    <col min="11521" max="11528" width="0" style="525" hidden="1" customWidth="1"/>
    <col min="11529" max="11529" width="3.7109375" style="525" customWidth="1"/>
    <col min="11530" max="11530" width="3.85546875" style="525" customWidth="1"/>
    <col min="11531" max="11531" width="3.7109375" style="525" customWidth="1"/>
    <col min="11532" max="11532" width="12.7109375" style="525" customWidth="1"/>
    <col min="11533" max="11533" width="52.7109375" style="525" customWidth="1"/>
    <col min="11534" max="11537" width="0" style="525" hidden="1" customWidth="1"/>
    <col min="11538" max="11538" width="12.28515625" style="525" customWidth="1"/>
    <col min="11539" max="11539" width="6.42578125" style="525" customWidth="1"/>
    <col min="11540" max="11540" width="12.28515625" style="525" customWidth="1"/>
    <col min="11541" max="11541" width="0" style="525" hidden="1" customWidth="1"/>
    <col min="11542" max="11542" width="3.7109375" style="525" customWidth="1"/>
    <col min="11543" max="11543" width="11.140625" style="525" bestFit="1" customWidth="1"/>
    <col min="11544" max="11545" width="10.5703125" style="525"/>
    <col min="11546" max="11546" width="11.140625" style="525" customWidth="1"/>
    <col min="11547" max="11776" width="10.5703125" style="525"/>
    <col min="11777" max="11784" width="0" style="525" hidden="1" customWidth="1"/>
    <col min="11785" max="11785" width="3.7109375" style="525" customWidth="1"/>
    <col min="11786" max="11786" width="3.85546875" style="525" customWidth="1"/>
    <col min="11787" max="11787" width="3.7109375" style="525" customWidth="1"/>
    <col min="11788" max="11788" width="12.7109375" style="525" customWidth="1"/>
    <col min="11789" max="11789" width="52.7109375" style="525" customWidth="1"/>
    <col min="11790" max="11793" width="0" style="525" hidden="1" customWidth="1"/>
    <col min="11794" max="11794" width="12.28515625" style="525" customWidth="1"/>
    <col min="11795" max="11795" width="6.42578125" style="525" customWidth="1"/>
    <col min="11796" max="11796" width="12.28515625" style="525" customWidth="1"/>
    <col min="11797" max="11797" width="0" style="525" hidden="1" customWidth="1"/>
    <col min="11798" max="11798" width="3.7109375" style="525" customWidth="1"/>
    <col min="11799" max="11799" width="11.140625" style="525" bestFit="1" customWidth="1"/>
    <col min="11800" max="11801" width="10.5703125" style="525"/>
    <col min="11802" max="11802" width="11.140625" style="525" customWidth="1"/>
    <col min="11803" max="12032" width="10.5703125" style="525"/>
    <col min="12033" max="12040" width="0" style="525" hidden="1" customWidth="1"/>
    <col min="12041" max="12041" width="3.7109375" style="525" customWidth="1"/>
    <col min="12042" max="12042" width="3.85546875" style="525" customWidth="1"/>
    <col min="12043" max="12043" width="3.7109375" style="525" customWidth="1"/>
    <col min="12044" max="12044" width="12.7109375" style="525" customWidth="1"/>
    <col min="12045" max="12045" width="52.7109375" style="525" customWidth="1"/>
    <col min="12046" max="12049" width="0" style="525" hidden="1" customWidth="1"/>
    <col min="12050" max="12050" width="12.28515625" style="525" customWidth="1"/>
    <col min="12051" max="12051" width="6.42578125" style="525" customWidth="1"/>
    <col min="12052" max="12052" width="12.28515625" style="525" customWidth="1"/>
    <col min="12053" max="12053" width="0" style="525" hidden="1" customWidth="1"/>
    <col min="12054" max="12054" width="3.7109375" style="525" customWidth="1"/>
    <col min="12055" max="12055" width="11.140625" style="525" bestFit="1" customWidth="1"/>
    <col min="12056" max="12057" width="10.5703125" style="525"/>
    <col min="12058" max="12058" width="11.140625" style="525" customWidth="1"/>
    <col min="12059" max="12288" width="10.5703125" style="525"/>
    <col min="12289" max="12296" width="0" style="525" hidden="1" customWidth="1"/>
    <col min="12297" max="12297" width="3.7109375" style="525" customWidth="1"/>
    <col min="12298" max="12298" width="3.85546875" style="525" customWidth="1"/>
    <col min="12299" max="12299" width="3.7109375" style="525" customWidth="1"/>
    <col min="12300" max="12300" width="12.7109375" style="525" customWidth="1"/>
    <col min="12301" max="12301" width="52.7109375" style="525" customWidth="1"/>
    <col min="12302" max="12305" width="0" style="525" hidden="1" customWidth="1"/>
    <col min="12306" max="12306" width="12.28515625" style="525" customWidth="1"/>
    <col min="12307" max="12307" width="6.42578125" style="525" customWidth="1"/>
    <col min="12308" max="12308" width="12.28515625" style="525" customWidth="1"/>
    <col min="12309" max="12309" width="0" style="525" hidden="1" customWidth="1"/>
    <col min="12310" max="12310" width="3.7109375" style="525" customWidth="1"/>
    <col min="12311" max="12311" width="11.140625" style="525" bestFit="1" customWidth="1"/>
    <col min="12312" max="12313" width="10.5703125" style="525"/>
    <col min="12314" max="12314" width="11.140625" style="525" customWidth="1"/>
    <col min="12315" max="12544" width="10.5703125" style="525"/>
    <col min="12545" max="12552" width="0" style="525" hidden="1" customWidth="1"/>
    <col min="12553" max="12553" width="3.7109375" style="525" customWidth="1"/>
    <col min="12554" max="12554" width="3.85546875" style="525" customWidth="1"/>
    <col min="12555" max="12555" width="3.7109375" style="525" customWidth="1"/>
    <col min="12556" max="12556" width="12.7109375" style="525" customWidth="1"/>
    <col min="12557" max="12557" width="52.7109375" style="525" customWidth="1"/>
    <col min="12558" max="12561" width="0" style="525" hidden="1" customWidth="1"/>
    <col min="12562" max="12562" width="12.28515625" style="525" customWidth="1"/>
    <col min="12563" max="12563" width="6.42578125" style="525" customWidth="1"/>
    <col min="12564" max="12564" width="12.28515625" style="525" customWidth="1"/>
    <col min="12565" max="12565" width="0" style="525" hidden="1" customWidth="1"/>
    <col min="12566" max="12566" width="3.7109375" style="525" customWidth="1"/>
    <col min="12567" max="12567" width="11.140625" style="525" bestFit="1" customWidth="1"/>
    <col min="12568" max="12569" width="10.5703125" style="525"/>
    <col min="12570" max="12570" width="11.140625" style="525" customWidth="1"/>
    <col min="12571" max="12800" width="10.5703125" style="525"/>
    <col min="12801" max="12808" width="0" style="525" hidden="1" customWidth="1"/>
    <col min="12809" max="12809" width="3.7109375" style="525" customWidth="1"/>
    <col min="12810" max="12810" width="3.85546875" style="525" customWidth="1"/>
    <col min="12811" max="12811" width="3.7109375" style="525" customWidth="1"/>
    <col min="12812" max="12812" width="12.7109375" style="525" customWidth="1"/>
    <col min="12813" max="12813" width="52.7109375" style="525" customWidth="1"/>
    <col min="12814" max="12817" width="0" style="525" hidden="1" customWidth="1"/>
    <col min="12818" max="12818" width="12.28515625" style="525" customWidth="1"/>
    <col min="12819" max="12819" width="6.42578125" style="525" customWidth="1"/>
    <col min="12820" max="12820" width="12.28515625" style="525" customWidth="1"/>
    <col min="12821" max="12821" width="0" style="525" hidden="1" customWidth="1"/>
    <col min="12822" max="12822" width="3.7109375" style="525" customWidth="1"/>
    <col min="12823" max="12823" width="11.140625" style="525" bestFit="1" customWidth="1"/>
    <col min="12824" max="12825" width="10.5703125" style="525"/>
    <col min="12826" max="12826" width="11.140625" style="525" customWidth="1"/>
    <col min="12827" max="13056" width="10.5703125" style="525"/>
    <col min="13057" max="13064" width="0" style="525" hidden="1" customWidth="1"/>
    <col min="13065" max="13065" width="3.7109375" style="525" customWidth="1"/>
    <col min="13066" max="13066" width="3.85546875" style="525" customWidth="1"/>
    <col min="13067" max="13067" width="3.7109375" style="525" customWidth="1"/>
    <col min="13068" max="13068" width="12.7109375" style="525" customWidth="1"/>
    <col min="13069" max="13069" width="52.7109375" style="525" customWidth="1"/>
    <col min="13070" max="13073" width="0" style="525" hidden="1" customWidth="1"/>
    <col min="13074" max="13074" width="12.28515625" style="525" customWidth="1"/>
    <col min="13075" max="13075" width="6.42578125" style="525" customWidth="1"/>
    <col min="13076" max="13076" width="12.28515625" style="525" customWidth="1"/>
    <col min="13077" max="13077" width="0" style="525" hidden="1" customWidth="1"/>
    <col min="13078" max="13078" width="3.7109375" style="525" customWidth="1"/>
    <col min="13079" max="13079" width="11.140625" style="525" bestFit="1" customWidth="1"/>
    <col min="13080" max="13081" width="10.5703125" style="525"/>
    <col min="13082" max="13082" width="11.140625" style="525" customWidth="1"/>
    <col min="13083" max="13312" width="10.5703125" style="525"/>
    <col min="13313" max="13320" width="0" style="525" hidden="1" customWidth="1"/>
    <col min="13321" max="13321" width="3.7109375" style="525" customWidth="1"/>
    <col min="13322" max="13322" width="3.85546875" style="525" customWidth="1"/>
    <col min="13323" max="13323" width="3.7109375" style="525" customWidth="1"/>
    <col min="13324" max="13324" width="12.7109375" style="525" customWidth="1"/>
    <col min="13325" max="13325" width="52.7109375" style="525" customWidth="1"/>
    <col min="13326" max="13329" width="0" style="525" hidden="1" customWidth="1"/>
    <col min="13330" max="13330" width="12.28515625" style="525" customWidth="1"/>
    <col min="13331" max="13331" width="6.42578125" style="525" customWidth="1"/>
    <col min="13332" max="13332" width="12.28515625" style="525" customWidth="1"/>
    <col min="13333" max="13333" width="0" style="525" hidden="1" customWidth="1"/>
    <col min="13334" max="13334" width="3.7109375" style="525" customWidth="1"/>
    <col min="13335" max="13335" width="11.140625" style="525" bestFit="1" customWidth="1"/>
    <col min="13336" max="13337" width="10.5703125" style="525"/>
    <col min="13338" max="13338" width="11.140625" style="525" customWidth="1"/>
    <col min="13339" max="13568" width="10.5703125" style="525"/>
    <col min="13569" max="13576" width="0" style="525" hidden="1" customWidth="1"/>
    <col min="13577" max="13577" width="3.7109375" style="525" customWidth="1"/>
    <col min="13578" max="13578" width="3.85546875" style="525" customWidth="1"/>
    <col min="13579" max="13579" width="3.7109375" style="525" customWidth="1"/>
    <col min="13580" max="13580" width="12.7109375" style="525" customWidth="1"/>
    <col min="13581" max="13581" width="52.7109375" style="525" customWidth="1"/>
    <col min="13582" max="13585" width="0" style="525" hidden="1" customWidth="1"/>
    <col min="13586" max="13586" width="12.28515625" style="525" customWidth="1"/>
    <col min="13587" max="13587" width="6.42578125" style="525" customWidth="1"/>
    <col min="13588" max="13588" width="12.28515625" style="525" customWidth="1"/>
    <col min="13589" max="13589" width="0" style="525" hidden="1" customWidth="1"/>
    <col min="13590" max="13590" width="3.7109375" style="525" customWidth="1"/>
    <col min="13591" max="13591" width="11.140625" style="525" bestFit="1" customWidth="1"/>
    <col min="13592" max="13593" width="10.5703125" style="525"/>
    <col min="13594" max="13594" width="11.140625" style="525" customWidth="1"/>
    <col min="13595" max="13824" width="10.5703125" style="525"/>
    <col min="13825" max="13832" width="0" style="525" hidden="1" customWidth="1"/>
    <col min="13833" max="13833" width="3.7109375" style="525" customWidth="1"/>
    <col min="13834" max="13834" width="3.85546875" style="525" customWidth="1"/>
    <col min="13835" max="13835" width="3.7109375" style="525" customWidth="1"/>
    <col min="13836" max="13836" width="12.7109375" style="525" customWidth="1"/>
    <col min="13837" max="13837" width="52.7109375" style="525" customWidth="1"/>
    <col min="13838" max="13841" width="0" style="525" hidden="1" customWidth="1"/>
    <col min="13842" max="13842" width="12.28515625" style="525" customWidth="1"/>
    <col min="13843" max="13843" width="6.42578125" style="525" customWidth="1"/>
    <col min="13844" max="13844" width="12.28515625" style="525" customWidth="1"/>
    <col min="13845" max="13845" width="0" style="525" hidden="1" customWidth="1"/>
    <col min="13846" max="13846" width="3.7109375" style="525" customWidth="1"/>
    <col min="13847" max="13847" width="11.140625" style="525" bestFit="1" customWidth="1"/>
    <col min="13848" max="13849" width="10.5703125" style="525"/>
    <col min="13850" max="13850" width="11.140625" style="525" customWidth="1"/>
    <col min="13851" max="14080" width="10.5703125" style="525"/>
    <col min="14081" max="14088" width="0" style="525" hidden="1" customWidth="1"/>
    <col min="14089" max="14089" width="3.7109375" style="525" customWidth="1"/>
    <col min="14090" max="14090" width="3.85546875" style="525" customWidth="1"/>
    <col min="14091" max="14091" width="3.7109375" style="525" customWidth="1"/>
    <col min="14092" max="14092" width="12.7109375" style="525" customWidth="1"/>
    <col min="14093" max="14093" width="52.7109375" style="525" customWidth="1"/>
    <col min="14094" max="14097" width="0" style="525" hidden="1" customWidth="1"/>
    <col min="14098" max="14098" width="12.28515625" style="525" customWidth="1"/>
    <col min="14099" max="14099" width="6.42578125" style="525" customWidth="1"/>
    <col min="14100" max="14100" width="12.28515625" style="525" customWidth="1"/>
    <col min="14101" max="14101" width="0" style="525" hidden="1" customWidth="1"/>
    <col min="14102" max="14102" width="3.7109375" style="525" customWidth="1"/>
    <col min="14103" max="14103" width="11.140625" style="525" bestFit="1" customWidth="1"/>
    <col min="14104" max="14105" width="10.5703125" style="525"/>
    <col min="14106" max="14106" width="11.140625" style="525" customWidth="1"/>
    <col min="14107" max="14336" width="10.5703125" style="525"/>
    <col min="14337" max="14344" width="0" style="525" hidden="1" customWidth="1"/>
    <col min="14345" max="14345" width="3.7109375" style="525" customWidth="1"/>
    <col min="14346" max="14346" width="3.85546875" style="525" customWidth="1"/>
    <col min="14347" max="14347" width="3.7109375" style="525" customWidth="1"/>
    <col min="14348" max="14348" width="12.7109375" style="525" customWidth="1"/>
    <col min="14349" max="14349" width="52.7109375" style="525" customWidth="1"/>
    <col min="14350" max="14353" width="0" style="525" hidden="1" customWidth="1"/>
    <col min="14354" max="14354" width="12.28515625" style="525" customWidth="1"/>
    <col min="14355" max="14355" width="6.42578125" style="525" customWidth="1"/>
    <col min="14356" max="14356" width="12.28515625" style="525" customWidth="1"/>
    <col min="14357" max="14357" width="0" style="525" hidden="1" customWidth="1"/>
    <col min="14358" max="14358" width="3.7109375" style="525" customWidth="1"/>
    <col min="14359" max="14359" width="11.140625" style="525" bestFit="1" customWidth="1"/>
    <col min="14360" max="14361" width="10.5703125" style="525"/>
    <col min="14362" max="14362" width="11.140625" style="525" customWidth="1"/>
    <col min="14363" max="14592" width="10.5703125" style="525"/>
    <col min="14593" max="14600" width="0" style="525" hidden="1" customWidth="1"/>
    <col min="14601" max="14601" width="3.7109375" style="525" customWidth="1"/>
    <col min="14602" max="14602" width="3.85546875" style="525" customWidth="1"/>
    <col min="14603" max="14603" width="3.7109375" style="525" customWidth="1"/>
    <col min="14604" max="14604" width="12.7109375" style="525" customWidth="1"/>
    <col min="14605" max="14605" width="52.7109375" style="525" customWidth="1"/>
    <col min="14606" max="14609" width="0" style="525" hidden="1" customWidth="1"/>
    <col min="14610" max="14610" width="12.28515625" style="525" customWidth="1"/>
    <col min="14611" max="14611" width="6.42578125" style="525" customWidth="1"/>
    <col min="14612" max="14612" width="12.28515625" style="525" customWidth="1"/>
    <col min="14613" max="14613" width="0" style="525" hidden="1" customWidth="1"/>
    <col min="14614" max="14614" width="3.7109375" style="525" customWidth="1"/>
    <col min="14615" max="14615" width="11.140625" style="525" bestFit="1" customWidth="1"/>
    <col min="14616" max="14617" width="10.5703125" style="525"/>
    <col min="14618" max="14618" width="11.140625" style="525" customWidth="1"/>
    <col min="14619" max="14848" width="10.5703125" style="525"/>
    <col min="14849" max="14856" width="0" style="525" hidden="1" customWidth="1"/>
    <col min="14857" max="14857" width="3.7109375" style="525" customWidth="1"/>
    <col min="14858" max="14858" width="3.85546875" style="525" customWidth="1"/>
    <col min="14859" max="14859" width="3.7109375" style="525" customWidth="1"/>
    <col min="14860" max="14860" width="12.7109375" style="525" customWidth="1"/>
    <col min="14861" max="14861" width="52.7109375" style="525" customWidth="1"/>
    <col min="14862" max="14865" width="0" style="525" hidden="1" customWidth="1"/>
    <col min="14866" max="14866" width="12.28515625" style="525" customWidth="1"/>
    <col min="14867" max="14867" width="6.42578125" style="525" customWidth="1"/>
    <col min="14868" max="14868" width="12.28515625" style="525" customWidth="1"/>
    <col min="14869" max="14869" width="0" style="525" hidden="1" customWidth="1"/>
    <col min="14870" max="14870" width="3.7109375" style="525" customWidth="1"/>
    <col min="14871" max="14871" width="11.140625" style="525" bestFit="1" customWidth="1"/>
    <col min="14872" max="14873" width="10.5703125" style="525"/>
    <col min="14874" max="14874" width="11.140625" style="525" customWidth="1"/>
    <col min="14875" max="15104" width="10.5703125" style="525"/>
    <col min="15105" max="15112" width="0" style="525" hidden="1" customWidth="1"/>
    <col min="15113" max="15113" width="3.7109375" style="525" customWidth="1"/>
    <col min="15114" max="15114" width="3.85546875" style="525" customWidth="1"/>
    <col min="15115" max="15115" width="3.7109375" style="525" customWidth="1"/>
    <col min="15116" max="15116" width="12.7109375" style="525" customWidth="1"/>
    <col min="15117" max="15117" width="52.7109375" style="525" customWidth="1"/>
    <col min="15118" max="15121" width="0" style="525" hidden="1" customWidth="1"/>
    <col min="15122" max="15122" width="12.28515625" style="525" customWidth="1"/>
    <col min="15123" max="15123" width="6.42578125" style="525" customWidth="1"/>
    <col min="15124" max="15124" width="12.28515625" style="525" customWidth="1"/>
    <col min="15125" max="15125" width="0" style="525" hidden="1" customWidth="1"/>
    <col min="15126" max="15126" width="3.7109375" style="525" customWidth="1"/>
    <col min="15127" max="15127" width="11.140625" style="525" bestFit="1" customWidth="1"/>
    <col min="15128" max="15129" width="10.5703125" style="525"/>
    <col min="15130" max="15130" width="11.140625" style="525" customWidth="1"/>
    <col min="15131" max="15360" width="10.5703125" style="525"/>
    <col min="15361" max="15368" width="0" style="525" hidden="1" customWidth="1"/>
    <col min="15369" max="15369" width="3.7109375" style="525" customWidth="1"/>
    <col min="15370" max="15370" width="3.85546875" style="525" customWidth="1"/>
    <col min="15371" max="15371" width="3.7109375" style="525" customWidth="1"/>
    <col min="15372" max="15372" width="12.7109375" style="525" customWidth="1"/>
    <col min="15373" max="15373" width="52.7109375" style="525" customWidth="1"/>
    <col min="15374" max="15377" width="0" style="525" hidden="1" customWidth="1"/>
    <col min="15378" max="15378" width="12.28515625" style="525" customWidth="1"/>
    <col min="15379" max="15379" width="6.42578125" style="525" customWidth="1"/>
    <col min="15380" max="15380" width="12.28515625" style="525" customWidth="1"/>
    <col min="15381" max="15381" width="0" style="525" hidden="1" customWidth="1"/>
    <col min="15382" max="15382" width="3.7109375" style="525" customWidth="1"/>
    <col min="15383" max="15383" width="11.140625" style="525" bestFit="1" customWidth="1"/>
    <col min="15384" max="15385" width="10.5703125" style="525"/>
    <col min="15386" max="15386" width="11.140625" style="525" customWidth="1"/>
    <col min="15387" max="15616" width="10.5703125" style="525"/>
    <col min="15617" max="15624" width="0" style="525" hidden="1" customWidth="1"/>
    <col min="15625" max="15625" width="3.7109375" style="525" customWidth="1"/>
    <col min="15626" max="15626" width="3.85546875" style="525" customWidth="1"/>
    <col min="15627" max="15627" width="3.7109375" style="525" customWidth="1"/>
    <col min="15628" max="15628" width="12.7109375" style="525" customWidth="1"/>
    <col min="15629" max="15629" width="52.7109375" style="525" customWidth="1"/>
    <col min="15630" max="15633" width="0" style="525" hidden="1" customWidth="1"/>
    <col min="15634" max="15634" width="12.28515625" style="525" customWidth="1"/>
    <col min="15635" max="15635" width="6.42578125" style="525" customWidth="1"/>
    <col min="15636" max="15636" width="12.28515625" style="525" customWidth="1"/>
    <col min="15637" max="15637" width="0" style="525" hidden="1" customWidth="1"/>
    <col min="15638" max="15638" width="3.7109375" style="525" customWidth="1"/>
    <col min="15639" max="15639" width="11.140625" style="525" bestFit="1" customWidth="1"/>
    <col min="15640" max="15641" width="10.5703125" style="525"/>
    <col min="15642" max="15642" width="11.140625" style="525" customWidth="1"/>
    <col min="15643" max="15872" width="10.5703125" style="525"/>
    <col min="15873" max="15880" width="0" style="525" hidden="1" customWidth="1"/>
    <col min="15881" max="15881" width="3.7109375" style="525" customWidth="1"/>
    <col min="15882" max="15882" width="3.85546875" style="525" customWidth="1"/>
    <col min="15883" max="15883" width="3.7109375" style="525" customWidth="1"/>
    <col min="15884" max="15884" width="12.7109375" style="525" customWidth="1"/>
    <col min="15885" max="15885" width="52.7109375" style="525" customWidth="1"/>
    <col min="15886" max="15889" width="0" style="525" hidden="1" customWidth="1"/>
    <col min="15890" max="15890" width="12.28515625" style="525" customWidth="1"/>
    <col min="15891" max="15891" width="6.42578125" style="525" customWidth="1"/>
    <col min="15892" max="15892" width="12.28515625" style="525" customWidth="1"/>
    <col min="15893" max="15893" width="0" style="525" hidden="1" customWidth="1"/>
    <col min="15894" max="15894" width="3.7109375" style="525" customWidth="1"/>
    <col min="15895" max="15895" width="11.140625" style="525" bestFit="1" customWidth="1"/>
    <col min="15896" max="15897" width="10.5703125" style="525"/>
    <col min="15898" max="15898" width="11.140625" style="525" customWidth="1"/>
    <col min="15899" max="16128" width="10.5703125" style="525"/>
    <col min="16129" max="16136" width="0" style="525" hidden="1" customWidth="1"/>
    <col min="16137" max="16137" width="3.7109375" style="525" customWidth="1"/>
    <col min="16138" max="16138" width="3.85546875" style="525" customWidth="1"/>
    <col min="16139" max="16139" width="3.7109375" style="525" customWidth="1"/>
    <col min="16140" max="16140" width="12.7109375" style="525" customWidth="1"/>
    <col min="16141" max="16141" width="52.7109375" style="525" customWidth="1"/>
    <col min="16142" max="16145" width="0" style="525" hidden="1" customWidth="1"/>
    <col min="16146" max="16146" width="12.28515625" style="525" customWidth="1"/>
    <col min="16147" max="16147" width="6.42578125" style="525" customWidth="1"/>
    <col min="16148" max="16148" width="12.28515625" style="525" customWidth="1"/>
    <col min="16149" max="16149" width="0" style="525" hidden="1" customWidth="1"/>
    <col min="16150" max="16150" width="3.7109375" style="525" customWidth="1"/>
    <col min="16151" max="16151" width="11.140625" style="525" bestFit="1" customWidth="1"/>
    <col min="16152" max="16153" width="10.5703125" style="525"/>
    <col min="16154" max="16154" width="11.140625" style="525" customWidth="1"/>
    <col min="16155" max="16384" width="10.5703125" style="525"/>
  </cols>
  <sheetData>
    <row r="1" spans="1:34" hidden="1">
      <c r="Q1" s="585"/>
      <c r="R1" s="585"/>
    </row>
    <row r="2" spans="1:34" hidden="1">
      <c r="U2" s="585"/>
    </row>
    <row r="3" spans="1:34" hidden="1"/>
    <row r="4" spans="1:34" ht="3" customHeight="1">
      <c r="J4" s="531"/>
      <c r="K4" s="531"/>
      <c r="L4" s="526"/>
      <c r="M4" s="526"/>
      <c r="N4" s="526"/>
      <c r="O4" s="534"/>
      <c r="P4" s="534"/>
      <c r="Q4" s="534"/>
      <c r="R4" s="534"/>
      <c r="S4" s="534"/>
      <c r="T4" s="534"/>
      <c r="U4" s="534"/>
    </row>
    <row r="5" spans="1:34" ht="22.5" customHeight="1">
      <c r="J5" s="531"/>
      <c r="K5" s="531"/>
      <c r="L5" s="1234" t="s">
        <v>633</v>
      </c>
      <c r="M5" s="1234"/>
      <c r="N5" s="1234"/>
      <c r="O5" s="1234"/>
      <c r="P5" s="1234"/>
      <c r="Q5" s="1234"/>
      <c r="R5" s="1234"/>
      <c r="S5" s="1234"/>
      <c r="T5" s="1234"/>
      <c r="U5" s="666"/>
    </row>
    <row r="6" spans="1:34" ht="3" customHeight="1">
      <c r="J6" s="531"/>
      <c r="K6" s="531"/>
      <c r="L6" s="526"/>
      <c r="M6" s="526"/>
      <c r="N6" s="526"/>
      <c r="O6" s="530"/>
      <c r="P6" s="530"/>
      <c r="Q6" s="530"/>
      <c r="R6" s="530"/>
      <c r="S6" s="530"/>
      <c r="T6" s="530"/>
      <c r="U6" s="530"/>
      <c r="V6" s="534"/>
    </row>
    <row r="7" spans="1:34" s="801" customFormat="1" ht="22.5">
      <c r="A7" s="810"/>
      <c r="B7" s="810"/>
      <c r="C7" s="810"/>
      <c r="D7" s="810"/>
      <c r="E7" s="810"/>
      <c r="F7" s="810"/>
      <c r="G7" s="809"/>
      <c r="H7" s="809"/>
      <c r="I7" s="689"/>
      <c r="J7" s="688"/>
      <c r="K7" s="688"/>
      <c r="L7" s="756"/>
      <c r="M7" s="619" t="s">
        <v>746</v>
      </c>
      <c r="N7" s="756"/>
      <c r="O7" s="1245" t="s">
        <v>85</v>
      </c>
      <c r="P7" s="1245"/>
      <c r="Q7" s="757"/>
      <c r="R7" s="757"/>
      <c r="S7" s="757"/>
      <c r="T7" s="757"/>
      <c r="U7" s="769"/>
      <c r="V7" s="806"/>
      <c r="X7" s="810"/>
      <c r="Y7" s="810"/>
      <c r="Z7" s="810"/>
      <c r="AA7" s="810"/>
      <c r="AB7" s="810"/>
      <c r="AC7" s="810"/>
      <c r="AD7" s="810"/>
      <c r="AE7" s="810"/>
      <c r="AF7" s="810"/>
      <c r="AG7" s="810"/>
      <c r="AH7" s="810"/>
    </row>
    <row r="8" spans="1:34" s="830" customFormat="1" ht="5.25">
      <c r="A8" s="810"/>
      <c r="B8" s="810"/>
      <c r="C8" s="810"/>
      <c r="D8" s="810"/>
      <c r="E8" s="810"/>
      <c r="F8" s="810"/>
      <c r="G8" s="809"/>
      <c r="H8" s="809"/>
      <c r="I8" s="796"/>
      <c r="J8" s="797"/>
      <c r="K8" s="797"/>
      <c r="L8" s="798"/>
      <c r="M8" s="798"/>
      <c r="N8" s="798"/>
      <c r="O8" s="833"/>
      <c r="P8" s="833"/>
      <c r="Q8" s="833"/>
      <c r="R8" s="833"/>
      <c r="S8" s="833"/>
      <c r="T8" s="833"/>
      <c r="U8" s="834"/>
      <c r="V8" s="835"/>
      <c r="X8" s="810"/>
      <c r="Y8" s="810"/>
      <c r="Z8" s="810"/>
      <c r="AA8" s="810"/>
      <c r="AB8" s="810"/>
      <c r="AC8" s="810"/>
      <c r="AD8" s="810"/>
      <c r="AE8" s="810"/>
      <c r="AF8" s="810"/>
      <c r="AG8" s="810"/>
      <c r="AH8" s="810"/>
    </row>
    <row r="9" spans="1:34" s="572" customFormat="1" ht="22.5">
      <c r="A9" s="592"/>
      <c r="B9" s="592"/>
      <c r="C9" s="592"/>
      <c r="D9" s="592"/>
      <c r="E9" s="592"/>
      <c r="F9" s="592"/>
      <c r="G9" s="592"/>
      <c r="H9" s="592"/>
      <c r="L9" s="501"/>
      <c r="M9" s="619" t="s">
        <v>503</v>
      </c>
      <c r="N9" s="668"/>
      <c r="O9" s="1211" t="str">
        <f>IF(NameOrPr_ch="",IF(NameOrPr="","",NameOrPr),NameOrPr_ch)</f>
        <v>Комитет по тарифам Санкт-Петербурга</v>
      </c>
      <c r="P9" s="1211"/>
      <c r="Q9" s="1211"/>
      <c r="R9" s="1211"/>
      <c r="S9" s="1211"/>
      <c r="T9" s="1211"/>
      <c r="U9" s="584"/>
      <c r="V9" s="584"/>
      <c r="W9" s="521"/>
      <c r="X9" s="592"/>
      <c r="Y9" s="592"/>
      <c r="Z9" s="592"/>
      <c r="AA9" s="592"/>
      <c r="AB9" s="592"/>
      <c r="AC9" s="592"/>
      <c r="AD9" s="592"/>
      <c r="AE9" s="592"/>
      <c r="AF9" s="592"/>
      <c r="AG9" s="592"/>
      <c r="AH9" s="592"/>
    </row>
    <row r="10" spans="1:34" s="572" customFormat="1" ht="18.75">
      <c r="A10" s="592"/>
      <c r="B10" s="592"/>
      <c r="C10" s="592"/>
      <c r="D10" s="592"/>
      <c r="E10" s="592"/>
      <c r="F10" s="592"/>
      <c r="G10" s="592"/>
      <c r="H10" s="592"/>
      <c r="L10" s="501"/>
      <c r="M10" s="619" t="s">
        <v>598</v>
      </c>
      <c r="N10" s="668"/>
      <c r="O10" s="1211" t="str">
        <f>IF(datePr_ch="",IF(datePr="","",datePr),datePr_ch)</f>
        <v>15.12.2021</v>
      </c>
      <c r="P10" s="1211"/>
      <c r="Q10" s="1211"/>
      <c r="R10" s="1211"/>
      <c r="S10" s="1211"/>
      <c r="T10" s="1211"/>
      <c r="U10" s="584"/>
      <c r="V10" s="584"/>
      <c r="W10" s="521"/>
      <c r="X10" s="592"/>
      <c r="Y10" s="592"/>
      <c r="Z10" s="592"/>
      <c r="AA10" s="592"/>
      <c r="AB10" s="592"/>
      <c r="AC10" s="592"/>
      <c r="AD10" s="592"/>
      <c r="AE10" s="592"/>
      <c r="AF10" s="592"/>
      <c r="AG10" s="592"/>
      <c r="AH10" s="592"/>
    </row>
    <row r="11" spans="1:34" s="572" customFormat="1" ht="18.75">
      <c r="A11" s="592"/>
      <c r="B11" s="592"/>
      <c r="C11" s="592"/>
      <c r="D11" s="592"/>
      <c r="E11" s="592"/>
      <c r="F11" s="592"/>
      <c r="G11" s="592"/>
      <c r="H11" s="592"/>
      <c r="L11" s="554"/>
      <c r="M11" s="619" t="s">
        <v>597</v>
      </c>
      <c r="N11" s="668"/>
      <c r="O11" s="1211" t="str">
        <f>IF(numberPr_ch="",IF(numberPr="","",numberPr),numberPr_ch)</f>
        <v>208-р</v>
      </c>
      <c r="P11" s="1211"/>
      <c r="Q11" s="1211"/>
      <c r="R11" s="1211"/>
      <c r="S11" s="1211"/>
      <c r="T11" s="1211"/>
      <c r="U11" s="584"/>
      <c r="V11" s="584"/>
      <c r="W11" s="521"/>
      <c r="X11" s="592"/>
      <c r="Y11" s="592"/>
      <c r="Z11" s="592"/>
      <c r="AA11" s="592"/>
      <c r="AB11" s="592"/>
      <c r="AC11" s="592"/>
      <c r="AD11" s="592"/>
      <c r="AE11" s="592"/>
      <c r="AF11" s="592"/>
      <c r="AG11" s="592"/>
      <c r="AH11" s="592"/>
    </row>
    <row r="12" spans="1:34" s="572" customFormat="1" ht="18.75">
      <c r="A12" s="592"/>
      <c r="B12" s="592"/>
      <c r="C12" s="592"/>
      <c r="D12" s="592"/>
      <c r="E12" s="592"/>
      <c r="F12" s="592"/>
      <c r="G12" s="592"/>
      <c r="H12" s="592"/>
      <c r="L12" s="554"/>
      <c r="M12" s="619" t="s">
        <v>502</v>
      </c>
      <c r="N12" s="668"/>
      <c r="O12" s="1211" t="str">
        <f>IF(IstPub_ch="",IF(IstPub="","",IstPub),IstPub_ch)</f>
        <v>официальный сайт Комитета по тарифам Санкт-Петербурга: http://tarifspb.ru/</v>
      </c>
      <c r="P12" s="1211"/>
      <c r="Q12" s="1211"/>
      <c r="R12" s="1211"/>
      <c r="S12" s="1211"/>
      <c r="T12" s="1211"/>
      <c r="U12" s="584"/>
      <c r="V12" s="584"/>
      <c r="W12" s="521"/>
      <c r="X12" s="592"/>
      <c r="Y12" s="592"/>
      <c r="Z12" s="592"/>
      <c r="AA12" s="592"/>
      <c r="AB12" s="592"/>
      <c r="AC12" s="592"/>
      <c r="AD12" s="592"/>
      <c r="AE12" s="592"/>
      <c r="AF12" s="592"/>
      <c r="AG12" s="592"/>
      <c r="AH12" s="592"/>
    </row>
    <row r="13" spans="1:34" s="572" customFormat="1" ht="11.25" hidden="1">
      <c r="A13" s="592"/>
      <c r="B13" s="592"/>
      <c r="C13" s="592"/>
      <c r="D13" s="592"/>
      <c r="E13" s="592"/>
      <c r="F13" s="592"/>
      <c r="G13" s="592"/>
      <c r="H13" s="592"/>
      <c r="L13" s="1235"/>
      <c r="M13" s="1235"/>
      <c r="N13" s="568"/>
      <c r="O13" s="584"/>
      <c r="P13" s="584"/>
      <c r="Q13" s="584"/>
      <c r="R13" s="584"/>
      <c r="S13" s="584"/>
      <c r="T13" s="584"/>
      <c r="U13" s="590" t="s">
        <v>373</v>
      </c>
      <c r="X13" s="592"/>
      <c r="Y13" s="592"/>
      <c r="Z13" s="592"/>
      <c r="AA13" s="592"/>
      <c r="AB13" s="592"/>
      <c r="AC13" s="592"/>
      <c r="AD13" s="592"/>
      <c r="AE13" s="592"/>
      <c r="AF13" s="592"/>
      <c r="AG13" s="592"/>
      <c r="AH13" s="592"/>
    </row>
    <row r="14" spans="1:34">
      <c r="J14" s="531"/>
      <c r="K14" s="531"/>
      <c r="L14" s="526"/>
      <c r="M14" s="526"/>
      <c r="N14" s="504"/>
      <c r="O14" s="1212"/>
      <c r="P14" s="1212"/>
      <c r="Q14" s="1212"/>
      <c r="R14" s="1212"/>
      <c r="S14" s="1212"/>
      <c r="T14" s="1212"/>
      <c r="U14" s="1212"/>
    </row>
    <row r="15" spans="1:34">
      <c r="J15" s="531"/>
      <c r="K15" s="531"/>
      <c r="L15" s="1163" t="s">
        <v>454</v>
      </c>
      <c r="M15" s="1163"/>
      <c r="N15" s="1163"/>
      <c r="O15" s="1163"/>
      <c r="P15" s="1163"/>
      <c r="Q15" s="1163"/>
      <c r="R15" s="1163"/>
      <c r="S15" s="1163"/>
      <c r="T15" s="1163"/>
      <c r="U15" s="1163"/>
      <c r="V15" s="1163"/>
      <c r="W15" s="1163" t="s">
        <v>455</v>
      </c>
    </row>
    <row r="16" spans="1:34" ht="14.25" customHeight="1">
      <c r="J16" s="531"/>
      <c r="K16" s="531"/>
      <c r="L16" s="1218" t="s">
        <v>92</v>
      </c>
      <c r="M16" s="1218" t="s">
        <v>641</v>
      </c>
      <c r="N16" s="663"/>
      <c r="O16" s="1219" t="s">
        <v>643</v>
      </c>
      <c r="P16" s="1220"/>
      <c r="Q16" s="1220"/>
      <c r="R16" s="1220"/>
      <c r="S16" s="1220"/>
      <c r="T16" s="1221"/>
      <c r="U16" s="1229" t="s">
        <v>341</v>
      </c>
      <c r="V16" s="1215" t="s">
        <v>275</v>
      </c>
      <c r="W16" s="1163"/>
    </row>
    <row r="17" spans="1:36" ht="14.25" customHeight="1">
      <c r="J17" s="531"/>
      <c r="K17" s="531"/>
      <c r="L17" s="1218"/>
      <c r="M17" s="1218"/>
      <c r="N17" s="664"/>
      <c r="O17" s="1224" t="s">
        <v>607</v>
      </c>
      <c r="P17" s="1222" t="s">
        <v>271</v>
      </c>
      <c r="Q17" s="1223"/>
      <c r="R17" s="1226" t="s">
        <v>656</v>
      </c>
      <c r="S17" s="1227"/>
      <c r="T17" s="1228"/>
      <c r="U17" s="1230"/>
      <c r="V17" s="1216"/>
      <c r="W17" s="1163"/>
    </row>
    <row r="18" spans="1:36" ht="33.75" customHeight="1">
      <c r="J18" s="531"/>
      <c r="K18" s="531"/>
      <c r="L18" s="1218"/>
      <c r="M18" s="1218"/>
      <c r="N18" s="665"/>
      <c r="O18" s="1225"/>
      <c r="P18" s="537" t="s">
        <v>608</v>
      </c>
      <c r="Q18" s="537" t="s">
        <v>6</v>
      </c>
      <c r="R18" s="538" t="s">
        <v>274</v>
      </c>
      <c r="S18" s="1213" t="s">
        <v>273</v>
      </c>
      <c r="T18" s="1214"/>
      <c r="U18" s="1231"/>
      <c r="V18" s="1217"/>
      <c r="W18" s="1163"/>
    </row>
    <row r="19" spans="1:36">
      <c r="J19" s="531"/>
      <c r="K19" s="571">
        <v>1</v>
      </c>
      <c r="L19" s="649" t="s">
        <v>93</v>
      </c>
      <c r="M19" s="649" t="s">
        <v>49</v>
      </c>
      <c r="N19" s="651" t="str">
        <f ca="1">OFFSET(N19,0,-1)</f>
        <v>2</v>
      </c>
      <c r="O19" s="650">
        <f ca="1">OFFSET(O19,0,-1)+1</f>
        <v>3</v>
      </c>
      <c r="P19" s="650">
        <f ca="1">OFFSET(P19,0,-1)+1</f>
        <v>4</v>
      </c>
      <c r="Q19" s="650">
        <f ca="1">OFFSET(Q19,0,-1)+1</f>
        <v>5</v>
      </c>
      <c r="R19" s="650">
        <f ca="1">OFFSET(R19,0,-1)+1</f>
        <v>6</v>
      </c>
      <c r="S19" s="1236">
        <f ca="1">OFFSET(S19,0,-1)+1</f>
        <v>7</v>
      </c>
      <c r="T19" s="1236"/>
      <c r="U19" s="650">
        <f ca="1">OFFSET(U19,0,-2)+1</f>
        <v>8</v>
      </c>
      <c r="V19" s="651">
        <f ca="1">OFFSET(V19,0,-1)</f>
        <v>8</v>
      </c>
      <c r="W19" s="650">
        <f ca="1">OFFSET(W19,0,-1)+1</f>
        <v>9</v>
      </c>
    </row>
    <row r="20" spans="1:36" ht="22.5">
      <c r="A20" s="1237">
        <v>1</v>
      </c>
      <c r="B20" s="885"/>
      <c r="C20" s="885"/>
      <c r="D20" s="885"/>
      <c r="E20" s="886"/>
      <c r="F20" s="887"/>
      <c r="G20" s="887"/>
      <c r="H20" s="887"/>
      <c r="I20" s="888"/>
      <c r="J20" s="883"/>
      <c r="K20" s="890"/>
      <c r="L20" s="595">
        <f>mergeValue(A20)</f>
        <v>1</v>
      </c>
      <c r="M20" s="643" t="s">
        <v>20</v>
      </c>
      <c r="N20" s="648"/>
      <c r="O20" s="1238"/>
      <c r="P20" s="1238"/>
      <c r="Q20" s="1238"/>
      <c r="R20" s="1238"/>
      <c r="S20" s="1238"/>
      <c r="T20" s="1238"/>
      <c r="U20" s="1238"/>
      <c r="V20" s="1238"/>
      <c r="W20" s="632" t="s">
        <v>477</v>
      </c>
      <c r="Y20" s="591"/>
      <c r="Z20" s="591" t="str">
        <f t="shared" ref="Z20:Z33" si="0">IF(M20="","",M20 )</f>
        <v>Наименование тарифа</v>
      </c>
      <c r="AA20" s="591"/>
      <c r="AB20" s="591"/>
      <c r="AC20" s="591"/>
      <c r="AI20" s="587"/>
      <c r="AJ20" s="587"/>
    </row>
    <row r="21" spans="1:36" ht="22.5">
      <c r="A21" s="1237"/>
      <c r="B21" s="1237">
        <v>1</v>
      </c>
      <c r="C21" s="885"/>
      <c r="D21" s="885"/>
      <c r="E21" s="887"/>
      <c r="F21" s="887"/>
      <c r="G21" s="887"/>
      <c r="H21" s="887"/>
      <c r="I21" s="882"/>
      <c r="J21" s="881"/>
      <c r="K21" s="884"/>
      <c r="L21" s="595" t="str">
        <f>mergeValue(A21) &amp;"."&amp; mergeValue(B21)</f>
        <v>1.1</v>
      </c>
      <c r="M21" s="548" t="s">
        <v>16</v>
      </c>
      <c r="N21" s="648"/>
      <c r="O21" s="1238"/>
      <c r="P21" s="1238"/>
      <c r="Q21" s="1238"/>
      <c r="R21" s="1238"/>
      <c r="S21" s="1238"/>
      <c r="T21" s="1238"/>
      <c r="U21" s="1238"/>
      <c r="V21" s="1238"/>
      <c r="W21" s="632" t="s">
        <v>478</v>
      </c>
      <c r="Y21" s="591"/>
      <c r="Z21" s="591" t="str">
        <f t="shared" si="0"/>
        <v>Территория действия тарифа</v>
      </c>
      <c r="AA21" s="591"/>
      <c r="AB21" s="591"/>
      <c r="AC21" s="591"/>
      <c r="AI21" s="587"/>
      <c r="AJ21" s="587"/>
    </row>
    <row r="22" spans="1:36" ht="22.5">
      <c r="A22" s="1237"/>
      <c r="B22" s="1237"/>
      <c r="C22" s="1237">
        <v>1</v>
      </c>
      <c r="D22" s="885"/>
      <c r="E22" s="887"/>
      <c r="F22" s="887"/>
      <c r="G22" s="887"/>
      <c r="H22" s="887"/>
      <c r="I22" s="889"/>
      <c r="J22" s="881"/>
      <c r="K22" s="884"/>
      <c r="L22" s="595" t="str">
        <f>mergeValue(A22) &amp;"."&amp; mergeValue(B22)&amp;"."&amp; mergeValue(C22)</f>
        <v>1.1.1</v>
      </c>
      <c r="M22" s="549" t="s">
        <v>7</v>
      </c>
      <c r="N22" s="648"/>
      <c r="O22" s="1238"/>
      <c r="P22" s="1238"/>
      <c r="Q22" s="1238"/>
      <c r="R22" s="1238"/>
      <c r="S22" s="1238"/>
      <c r="T22" s="1238"/>
      <c r="U22" s="1238"/>
      <c r="V22" s="1238"/>
      <c r="W22" s="632" t="s">
        <v>635</v>
      </c>
      <c r="Y22" s="591"/>
      <c r="Z22" s="591" t="str">
        <f t="shared" si="0"/>
        <v xml:space="preserve">Наименование системы теплоснабжения </v>
      </c>
      <c r="AA22" s="591"/>
      <c r="AB22" s="591"/>
      <c r="AC22" s="591"/>
      <c r="AI22" s="587"/>
      <c r="AJ22" s="587"/>
    </row>
    <row r="23" spans="1:36" ht="22.5">
      <c r="A23" s="1237"/>
      <c r="B23" s="1237"/>
      <c r="C23" s="1237"/>
      <c r="D23" s="1237">
        <v>1</v>
      </c>
      <c r="E23" s="887"/>
      <c r="F23" s="887"/>
      <c r="G23" s="887"/>
      <c r="H23" s="887"/>
      <c r="I23" s="889"/>
      <c r="J23" s="881"/>
      <c r="K23" s="884"/>
      <c r="L23" s="595" t="str">
        <f>mergeValue(A23) &amp;"."&amp; mergeValue(B23)&amp;"."&amp; mergeValue(C23)&amp;"."&amp; mergeValue(D23)</f>
        <v>1.1.1.1</v>
      </c>
      <c r="M23" s="550" t="s">
        <v>22</v>
      </c>
      <c r="N23" s="648"/>
      <c r="O23" s="1238"/>
      <c r="P23" s="1238"/>
      <c r="Q23" s="1238"/>
      <c r="R23" s="1238"/>
      <c r="S23" s="1238"/>
      <c r="T23" s="1238"/>
      <c r="U23" s="1238"/>
      <c r="V23" s="1238"/>
      <c r="W23" s="632" t="s">
        <v>636</v>
      </c>
      <c r="Y23" s="591"/>
      <c r="Z23" s="591" t="str">
        <f t="shared" si="0"/>
        <v xml:space="preserve">Источник тепловой энергии  </v>
      </c>
      <c r="AA23" s="591"/>
      <c r="AB23" s="591"/>
      <c r="AC23" s="591"/>
      <c r="AI23" s="587"/>
      <c r="AJ23" s="587"/>
    </row>
    <row r="24" spans="1:36" ht="101.25">
      <c r="A24" s="1237"/>
      <c r="B24" s="1237"/>
      <c r="C24" s="1237"/>
      <c r="D24" s="1237"/>
      <c r="E24" s="1237">
        <v>1</v>
      </c>
      <c r="F24" s="887"/>
      <c r="G24" s="887"/>
      <c r="H24" s="885">
        <v>1</v>
      </c>
      <c r="I24" s="1237">
        <v>1</v>
      </c>
      <c r="J24" s="887"/>
      <c r="K24" s="892"/>
      <c r="L24" s="595" t="str">
        <f>mergeValue(A24) &amp;"."&amp; mergeValue(B24)&amp;"."&amp; mergeValue(C24)&amp;"."&amp; mergeValue(D24)&amp;"."&amp; mergeValue(E24)</f>
        <v>1.1.1.1.1</v>
      </c>
      <c r="M24" s="556" t="s">
        <v>9</v>
      </c>
      <c r="N24" s="648"/>
      <c r="O24" s="1239"/>
      <c r="P24" s="1239"/>
      <c r="Q24" s="1239"/>
      <c r="R24" s="1239"/>
      <c r="S24" s="1239"/>
      <c r="T24" s="1239"/>
      <c r="U24" s="1239"/>
      <c r="V24" s="1239"/>
      <c r="W24" s="632" t="s">
        <v>640</v>
      </c>
      <c r="Y24" s="591"/>
      <c r="Z24" s="591" t="str">
        <f t="shared" si="0"/>
        <v>Схема подключения теплопотребляющей установки к коллектору источника тепловой энергии</v>
      </c>
      <c r="AA24" s="591"/>
      <c r="AB24" s="591"/>
      <c r="AC24" s="591"/>
      <c r="AI24" s="587"/>
      <c r="AJ24" s="587"/>
    </row>
    <row r="25" spans="1:36" ht="90">
      <c r="A25" s="1237"/>
      <c r="B25" s="1237"/>
      <c r="C25" s="1237"/>
      <c r="D25" s="1237"/>
      <c r="E25" s="1237"/>
      <c r="F25" s="1237">
        <v>1</v>
      </c>
      <c r="G25" s="885"/>
      <c r="H25" s="885"/>
      <c r="I25" s="1237"/>
      <c r="J25" s="1237">
        <v>1</v>
      </c>
      <c r="K25" s="893"/>
      <c r="L25" s="595" t="str">
        <f>mergeValue(A25) &amp;"."&amp; mergeValue(B25)&amp;"."&amp; mergeValue(C25)&amp;"."&amp; mergeValue(D25)&amp;"."&amp; mergeValue(E25)&amp;"."&amp; mergeValue(F25)</f>
        <v>1.1.1.1.1.1</v>
      </c>
      <c r="M25" s="557" t="s">
        <v>10</v>
      </c>
      <c r="N25" s="648"/>
      <c r="O25" s="1240"/>
      <c r="P25" s="1241"/>
      <c r="Q25" s="1241"/>
      <c r="R25" s="1241"/>
      <c r="S25" s="1241"/>
      <c r="T25" s="1241"/>
      <c r="U25" s="1241"/>
      <c r="V25" s="1242"/>
      <c r="W25" s="632" t="s">
        <v>638</v>
      </c>
      <c r="Y25" s="591"/>
      <c r="Z25" s="591" t="str">
        <f t="shared" si="0"/>
        <v>Группа потребителей</v>
      </c>
      <c r="AA25" s="591"/>
      <c r="AB25" s="591"/>
      <c r="AC25" s="591"/>
      <c r="AI25" s="587"/>
      <c r="AJ25" s="587"/>
    </row>
    <row r="26" spans="1:36" ht="189" customHeight="1">
      <c r="A26" s="1237"/>
      <c r="B26" s="1237"/>
      <c r="C26" s="1237"/>
      <c r="D26" s="1237"/>
      <c r="E26" s="1237"/>
      <c r="F26" s="1237"/>
      <c r="G26" s="885">
        <v>1</v>
      </c>
      <c r="H26" s="885"/>
      <c r="I26" s="1237"/>
      <c r="J26" s="1237"/>
      <c r="K26" s="893">
        <v>1</v>
      </c>
      <c r="L26" s="595" t="str">
        <f>mergeValue(A26) &amp;"."&amp; mergeValue(B26)&amp;"."&amp; mergeValue(C26)&amp;"."&amp; mergeValue(D26)&amp;"."&amp; mergeValue(E26)&amp;"."&amp; mergeValue(F26)&amp;"."&amp; mergeValue(G26)</f>
        <v>1.1.1.1.1.1.1</v>
      </c>
      <c r="M26" s="1071"/>
      <c r="N26" s="648"/>
      <c r="O26" s="564"/>
      <c r="P26" s="564"/>
      <c r="Q26" s="1096"/>
      <c r="R26" s="1232"/>
      <c r="S26" s="1233" t="s">
        <v>84</v>
      </c>
      <c r="T26" s="1232"/>
      <c r="U26" s="1233" t="s">
        <v>85</v>
      </c>
      <c r="V26" s="564"/>
      <c r="W26" s="1208" t="s">
        <v>657</v>
      </c>
      <c r="X26" s="587" t="str">
        <f>strCheckDate(O27:V27)</f>
        <v/>
      </c>
      <c r="Y26" s="591"/>
      <c r="Z26" s="591" t="str">
        <f t="shared" si="0"/>
        <v/>
      </c>
      <c r="AA26" s="591"/>
      <c r="AB26" s="591"/>
      <c r="AC26" s="591"/>
      <c r="AI26" s="587"/>
      <c r="AJ26" s="587"/>
    </row>
    <row r="27" spans="1:36" ht="11.25" hidden="1">
      <c r="A27" s="1237"/>
      <c r="B27" s="1237"/>
      <c r="C27" s="1237"/>
      <c r="D27" s="1237"/>
      <c r="E27" s="1237"/>
      <c r="F27" s="1237"/>
      <c r="G27" s="885"/>
      <c r="H27" s="885"/>
      <c r="I27" s="1237"/>
      <c r="J27" s="1237"/>
      <c r="K27" s="893"/>
      <c r="L27" s="602"/>
      <c r="M27" s="648"/>
      <c r="N27" s="648"/>
      <c r="O27" s="564"/>
      <c r="P27" s="564"/>
      <c r="Q27" s="586" t="str">
        <f>R26 &amp; "-" &amp; T26</f>
        <v>-</v>
      </c>
      <c r="R27" s="1232"/>
      <c r="S27" s="1233"/>
      <c r="T27" s="1232"/>
      <c r="U27" s="1233"/>
      <c r="V27" s="564"/>
      <c r="W27" s="1209"/>
      <c r="Y27" s="591"/>
      <c r="Z27" s="591" t="str">
        <f t="shared" si="0"/>
        <v/>
      </c>
      <c r="AA27" s="591"/>
      <c r="AB27" s="591"/>
      <c r="AC27" s="591"/>
      <c r="AI27" s="587"/>
      <c r="AJ27" s="587"/>
    </row>
    <row r="28" spans="1:36" ht="15" customHeight="1">
      <c r="A28" s="1237"/>
      <c r="B28" s="1237"/>
      <c r="C28" s="1237"/>
      <c r="D28" s="1237"/>
      <c r="E28" s="1237"/>
      <c r="F28" s="1237"/>
      <c r="G28" s="887"/>
      <c r="H28" s="885"/>
      <c r="I28" s="1237"/>
      <c r="J28" s="1237"/>
      <c r="K28" s="892"/>
      <c r="L28" s="540"/>
      <c r="M28" s="559" t="s">
        <v>25</v>
      </c>
      <c r="N28" s="566"/>
      <c r="O28" s="566"/>
      <c r="P28" s="566"/>
      <c r="Q28" s="566"/>
      <c r="R28" s="566"/>
      <c r="S28" s="566"/>
      <c r="T28" s="566"/>
      <c r="U28" s="566"/>
      <c r="V28" s="562"/>
      <c r="W28" s="1210"/>
      <c r="Y28" s="591"/>
      <c r="Z28" s="591" t="str">
        <f t="shared" si="0"/>
        <v>Добавить вид теплоносителя (параметры теплоносителя)</v>
      </c>
      <c r="AA28" s="591"/>
      <c r="AB28" s="591"/>
      <c r="AC28" s="591"/>
      <c r="AI28" s="587"/>
      <c r="AJ28" s="587"/>
    </row>
    <row r="29" spans="1:36" ht="15" customHeight="1">
      <c r="A29" s="1237"/>
      <c r="B29" s="1237"/>
      <c r="C29" s="1237"/>
      <c r="D29" s="1237"/>
      <c r="E29" s="1237"/>
      <c r="F29" s="887"/>
      <c r="G29" s="887"/>
      <c r="H29" s="885"/>
      <c r="I29" s="1237"/>
      <c r="J29" s="887"/>
      <c r="K29" s="892"/>
      <c r="L29" s="540"/>
      <c r="M29" s="558" t="s">
        <v>11</v>
      </c>
      <c r="N29" s="566"/>
      <c r="O29" s="566"/>
      <c r="P29" s="566"/>
      <c r="Q29" s="566"/>
      <c r="R29" s="566"/>
      <c r="S29" s="566"/>
      <c r="T29" s="566"/>
      <c r="U29" s="565"/>
      <c r="V29" s="566"/>
      <c r="W29" s="667"/>
      <c r="Y29" s="591"/>
      <c r="Z29" s="591" t="str">
        <f t="shared" si="0"/>
        <v>Добавить группу потребителей</v>
      </c>
      <c r="AA29" s="591"/>
      <c r="AB29" s="591"/>
      <c r="AC29" s="591"/>
      <c r="AI29" s="587"/>
      <c r="AJ29" s="587"/>
    </row>
    <row r="30" spans="1:36" ht="15" customHeight="1">
      <c r="A30" s="1237"/>
      <c r="B30" s="1237"/>
      <c r="C30" s="1237"/>
      <c r="D30" s="1237"/>
      <c r="E30" s="891"/>
      <c r="F30" s="887"/>
      <c r="G30" s="887"/>
      <c r="H30" s="887"/>
      <c r="I30" s="883"/>
      <c r="J30" s="880"/>
      <c r="K30" s="890"/>
      <c r="L30" s="540"/>
      <c r="M30" s="553" t="s">
        <v>12</v>
      </c>
      <c r="N30" s="566"/>
      <c r="O30" s="566"/>
      <c r="P30" s="566"/>
      <c r="Q30" s="566"/>
      <c r="R30" s="566"/>
      <c r="S30" s="566"/>
      <c r="T30" s="566"/>
      <c r="U30" s="565"/>
      <c r="V30" s="566"/>
      <c r="W30" s="667"/>
      <c r="Y30" s="591"/>
      <c r="Z30" s="591" t="str">
        <f t="shared" si="0"/>
        <v>Добавить схему подключения</v>
      </c>
      <c r="AA30" s="591"/>
      <c r="AB30" s="591"/>
      <c r="AC30" s="591"/>
      <c r="AI30" s="587"/>
      <c r="AJ30" s="587"/>
    </row>
    <row r="31" spans="1:36" ht="15" customHeight="1">
      <c r="A31" s="1237"/>
      <c r="B31" s="1237"/>
      <c r="C31" s="1237"/>
      <c r="D31" s="891"/>
      <c r="E31" s="891"/>
      <c r="F31" s="887"/>
      <c r="G31" s="887"/>
      <c r="H31" s="887"/>
      <c r="I31" s="883"/>
      <c r="J31" s="880"/>
      <c r="K31" s="890"/>
      <c r="L31" s="540"/>
      <c r="M31" s="552" t="s">
        <v>17</v>
      </c>
      <c r="N31" s="566"/>
      <c r="O31" s="566"/>
      <c r="P31" s="566"/>
      <c r="Q31" s="566"/>
      <c r="R31" s="566"/>
      <c r="S31" s="566"/>
      <c r="T31" s="566"/>
      <c r="U31" s="565"/>
      <c r="V31" s="566"/>
      <c r="W31" s="667"/>
      <c r="Y31" s="591"/>
      <c r="Z31" s="591" t="str">
        <f t="shared" si="0"/>
        <v>Добавить источник тепловой энергии</v>
      </c>
      <c r="AA31" s="591"/>
      <c r="AB31" s="591"/>
      <c r="AC31" s="591"/>
      <c r="AI31" s="587"/>
      <c r="AJ31" s="587"/>
    </row>
    <row r="32" spans="1:36" ht="15" customHeight="1">
      <c r="A32" s="1237"/>
      <c r="B32" s="1237"/>
      <c r="C32" s="891"/>
      <c r="D32" s="891"/>
      <c r="E32" s="891"/>
      <c r="F32" s="891"/>
      <c r="G32" s="896"/>
      <c r="H32" s="883"/>
      <c r="I32" s="894"/>
      <c r="J32" s="880"/>
      <c r="K32" s="895"/>
      <c r="L32" s="540"/>
      <c r="M32" s="551" t="s">
        <v>18</v>
      </c>
      <c r="N32" s="566"/>
      <c r="O32" s="566"/>
      <c r="P32" s="566"/>
      <c r="Q32" s="566"/>
      <c r="R32" s="566"/>
      <c r="S32" s="566"/>
      <c r="T32" s="566"/>
      <c r="U32" s="565"/>
      <c r="V32" s="566"/>
      <c r="W32" s="667"/>
      <c r="Y32" s="591"/>
      <c r="Z32" s="591" t="str">
        <f t="shared" si="0"/>
        <v>Добавить наименование системы теплоснабжения</v>
      </c>
      <c r="AA32" s="591"/>
      <c r="AB32" s="591"/>
      <c r="AC32" s="591"/>
      <c r="AI32" s="587"/>
      <c r="AJ32" s="587"/>
    </row>
    <row r="33" spans="1:36" ht="15" customHeight="1">
      <c r="A33" s="1237"/>
      <c r="B33" s="891"/>
      <c r="C33" s="891"/>
      <c r="D33" s="891"/>
      <c r="E33" s="891"/>
      <c r="F33" s="891"/>
      <c r="G33" s="896"/>
      <c r="H33" s="883"/>
      <c r="I33" s="883"/>
      <c r="J33" s="880"/>
      <c r="K33" s="890"/>
      <c r="L33" s="540"/>
      <c r="M33" s="560" t="s">
        <v>19</v>
      </c>
      <c r="N33" s="566"/>
      <c r="O33" s="566"/>
      <c r="P33" s="566"/>
      <c r="Q33" s="566"/>
      <c r="R33" s="566"/>
      <c r="S33" s="566"/>
      <c r="T33" s="566"/>
      <c r="U33" s="565"/>
      <c r="V33" s="566"/>
      <c r="W33" s="667"/>
      <c r="Y33" s="591"/>
      <c r="Z33" s="591" t="str">
        <f t="shared" si="0"/>
        <v>Добавить территорию действия тарифа</v>
      </c>
      <c r="AA33" s="591"/>
      <c r="AB33" s="591"/>
      <c r="AC33" s="591"/>
      <c r="AI33" s="587"/>
      <c r="AJ33" s="587"/>
    </row>
    <row r="34" spans="1:36" s="524" customFormat="1" ht="15" customHeight="1">
      <c r="A34" s="879"/>
      <c r="B34" s="879"/>
      <c r="C34" s="879"/>
      <c r="D34" s="879"/>
      <c r="E34" s="879"/>
      <c r="F34" s="879"/>
      <c r="G34" s="879"/>
      <c r="H34" s="879"/>
      <c r="I34" s="879"/>
      <c r="J34" s="879"/>
      <c r="K34" s="879"/>
      <c r="L34" s="494"/>
      <c r="M34" s="567" t="s">
        <v>309</v>
      </c>
      <c r="N34" s="566"/>
      <c r="O34" s="566"/>
      <c r="P34" s="566"/>
      <c r="Q34" s="566"/>
      <c r="R34" s="566"/>
      <c r="S34" s="566"/>
      <c r="T34" s="566"/>
      <c r="U34" s="565"/>
      <c r="V34" s="566"/>
      <c r="W34" s="667"/>
      <c r="X34" s="589"/>
      <c r="Y34" s="589"/>
      <c r="Z34" s="589"/>
      <c r="AA34" s="589"/>
      <c r="AB34" s="589"/>
      <c r="AC34" s="589"/>
      <c r="AD34" s="589"/>
      <c r="AE34" s="589"/>
      <c r="AF34" s="589"/>
      <c r="AG34" s="589"/>
      <c r="AH34" s="589"/>
    </row>
    <row r="35" spans="1:36" ht="11.25">
      <c r="A35" s="525"/>
      <c r="B35" s="525"/>
      <c r="C35" s="525"/>
      <c r="D35" s="525"/>
      <c r="E35" s="525"/>
      <c r="F35" s="525"/>
      <c r="G35" s="525"/>
      <c r="H35" s="525"/>
      <c r="I35" s="525"/>
      <c r="J35" s="525"/>
      <c r="K35" s="525"/>
      <c r="X35" s="525"/>
      <c r="Y35" s="525"/>
      <c r="Z35" s="525"/>
      <c r="AA35" s="525"/>
      <c r="AB35" s="525"/>
      <c r="AC35" s="525"/>
      <c r="AD35" s="525"/>
      <c r="AE35" s="525"/>
      <c r="AF35" s="525"/>
      <c r="AG35" s="525"/>
      <c r="AH35" s="525"/>
    </row>
    <row r="36" spans="1:36" ht="105.75" customHeight="1">
      <c r="L36" s="1">
        <v>1</v>
      </c>
      <c r="M36" s="1201" t="s">
        <v>634</v>
      </c>
      <c r="N36" s="1201"/>
      <c r="O36" s="1201"/>
      <c r="P36" s="1201"/>
      <c r="Q36" s="1201"/>
      <c r="R36" s="1201"/>
      <c r="S36" s="1201"/>
      <c r="T36" s="1201"/>
      <c r="U36" s="1201"/>
      <c r="V36" s="1201"/>
      <c r="W36" s="1201"/>
    </row>
  </sheetData>
  <sheetProtection password="FA9C" sheet="1" objects="1" scenarios="1" formatColumns="0" formatRows="0"/>
  <dataConsolidate/>
  <mergeCells count="40">
    <mergeCell ref="I24:I29"/>
    <mergeCell ref="J25:J28"/>
    <mergeCell ref="A20:A33"/>
    <mergeCell ref="O20:V20"/>
    <mergeCell ref="B21:B32"/>
    <mergeCell ref="O21:V21"/>
    <mergeCell ref="C22:C31"/>
    <mergeCell ref="U26:U27"/>
    <mergeCell ref="O22:V22"/>
    <mergeCell ref="D23:D30"/>
    <mergeCell ref="O23:V23"/>
    <mergeCell ref="E24:E29"/>
    <mergeCell ref="O24:V24"/>
    <mergeCell ref="F25:F28"/>
    <mergeCell ref="O25:V25"/>
    <mergeCell ref="R26:R27"/>
    <mergeCell ref="S26:S27"/>
    <mergeCell ref="T26:T27"/>
    <mergeCell ref="L5:T5"/>
    <mergeCell ref="O11:T11"/>
    <mergeCell ref="O12:T12"/>
    <mergeCell ref="L13:M13"/>
    <mergeCell ref="O14:U14"/>
    <mergeCell ref="O7:P7"/>
    <mergeCell ref="W26:W28"/>
    <mergeCell ref="O9:T9"/>
    <mergeCell ref="O10:T10"/>
    <mergeCell ref="M36:W36"/>
    <mergeCell ref="S19:T19"/>
    <mergeCell ref="L15:V15"/>
    <mergeCell ref="L16:L18"/>
    <mergeCell ref="M16:M18"/>
    <mergeCell ref="O16:T16"/>
    <mergeCell ref="U16:U18"/>
    <mergeCell ref="O17:O18"/>
    <mergeCell ref="P17:Q17"/>
    <mergeCell ref="W15:W18"/>
    <mergeCell ref="S18:T18"/>
    <mergeCell ref="V16:V18"/>
    <mergeCell ref="R17:T17"/>
  </mergeCells>
  <dataValidations count="9">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formula1>kind_of_scheme_in</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formula1>kind_of_cons</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formula1>900</formula1>
    </dataValidation>
    <dataValidation type="list" allowBlank="1" showInputMessage="1" showErrorMessage="1" errorTitle="Ошибка" error="Выберите значение из списка" sqref="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M26">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R26"/>
    <dataValidation allowBlank="1" showInputMessage="1" showErrorMessage="1" prompt="Для выбора выполните двойной щелчок левой клавиши мыши по соответствующей ячейке." sqref="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131098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U196634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262170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327706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393242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458778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524314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589850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655386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720922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786458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851994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917530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983066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65562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O7 S26"/>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dataValidation type="list" allowBlank="1" showInputMessage="1" showErrorMessage="1" errorTitle="Ошибка" error="Выберите значение из списка" prompt="Выберите значение из списка" sqref="O25">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3_i">
    <tabColor indexed="22"/>
  </sheetPr>
  <dimension ref="A1:T19"/>
  <sheetViews>
    <sheetView showGridLines="0" topLeftCell="E1" zoomScaleNormal="100" workbookViewId="0"/>
  </sheetViews>
  <sheetFormatPr defaultColWidth="10.5703125" defaultRowHeight="14.25"/>
  <cols>
    <col min="1" max="1" width="3.7109375" style="809" hidden="1" customWidth="1"/>
    <col min="2" max="4" width="3.7109375" style="810" hidden="1" customWidth="1"/>
    <col min="5" max="5" width="3.7109375" style="811" customWidth="1"/>
    <col min="6" max="6" width="9.7109375" style="801" customWidth="1"/>
    <col min="7" max="7" width="37.7109375" style="801" customWidth="1"/>
    <col min="8" max="8" width="66.85546875" style="801" customWidth="1"/>
    <col min="9" max="9" width="115.7109375" style="801" customWidth="1"/>
    <col min="10" max="11" width="10.5703125" style="810"/>
    <col min="12" max="12" width="11.140625" style="810" customWidth="1"/>
    <col min="13" max="20" width="10.5703125" style="810"/>
    <col min="21" max="16384" width="10.5703125" style="801"/>
  </cols>
  <sheetData>
    <row r="1" spans="1:20" ht="3" customHeight="1">
      <c r="A1" s="809" t="s">
        <v>50</v>
      </c>
    </row>
    <row r="2" spans="1:20" ht="22.5">
      <c r="F2" s="1202" t="s">
        <v>492</v>
      </c>
      <c r="G2" s="1203"/>
      <c r="H2" s="1204"/>
      <c r="I2" s="808"/>
    </row>
    <row r="3" spans="1:20" ht="3" customHeight="1"/>
    <row r="4" spans="1:20" s="572" customFormat="1" ht="11.25">
      <c r="A4" s="773"/>
      <c r="B4" s="773"/>
      <c r="C4" s="773"/>
      <c r="D4" s="773"/>
      <c r="F4" s="1163" t="s">
        <v>454</v>
      </c>
      <c r="G4" s="1163"/>
      <c r="H4" s="1163"/>
      <c r="I4" s="1205" t="s">
        <v>455</v>
      </c>
      <c r="J4" s="773"/>
      <c r="K4" s="773"/>
      <c r="L4" s="773"/>
      <c r="M4" s="773"/>
      <c r="N4" s="773"/>
      <c r="O4" s="773"/>
      <c r="P4" s="773"/>
      <c r="Q4" s="773"/>
      <c r="R4" s="773"/>
      <c r="S4" s="773"/>
      <c r="T4" s="773"/>
    </row>
    <row r="5" spans="1:20" s="572" customFormat="1" ht="11.25" customHeight="1">
      <c r="A5" s="773"/>
      <c r="B5" s="773"/>
      <c r="C5" s="773"/>
      <c r="D5" s="773"/>
      <c r="F5" s="778" t="s">
        <v>92</v>
      </c>
      <c r="G5" s="812" t="s">
        <v>457</v>
      </c>
      <c r="H5" s="803" t="s">
        <v>442</v>
      </c>
      <c r="I5" s="1205"/>
      <c r="J5" s="773"/>
      <c r="K5" s="773"/>
      <c r="L5" s="773"/>
      <c r="M5" s="773"/>
      <c r="N5" s="773"/>
      <c r="O5" s="773"/>
      <c r="P5" s="773"/>
      <c r="Q5" s="773"/>
      <c r="R5" s="773"/>
      <c r="S5" s="773"/>
      <c r="T5" s="773"/>
    </row>
    <row r="6" spans="1:20" s="572" customFormat="1" ht="12" customHeight="1">
      <c r="A6" s="773"/>
      <c r="B6" s="773"/>
      <c r="C6" s="773"/>
      <c r="D6" s="773"/>
      <c r="F6" s="813" t="s">
        <v>93</v>
      </c>
      <c r="G6" s="814">
        <v>2</v>
      </c>
      <c r="H6" s="815">
        <v>3</v>
      </c>
      <c r="I6" s="610">
        <v>4</v>
      </c>
      <c r="J6" s="773">
        <v>4</v>
      </c>
      <c r="K6" s="773"/>
      <c r="L6" s="773"/>
      <c r="M6" s="773"/>
      <c r="N6" s="773"/>
      <c r="O6" s="773"/>
      <c r="P6" s="773"/>
      <c r="Q6" s="773"/>
      <c r="R6" s="773"/>
      <c r="S6" s="773"/>
      <c r="T6" s="773"/>
    </row>
    <row r="7" spans="1:20" s="572" customFormat="1" ht="18.75">
      <c r="A7" s="773"/>
      <c r="B7" s="773"/>
      <c r="C7" s="773"/>
      <c r="D7" s="773"/>
      <c r="F7" s="816">
        <v>1</v>
      </c>
      <c r="G7" s="817" t="s">
        <v>493</v>
      </c>
      <c r="H7" s="807" t="str">
        <f>IF(dateCh="","",dateCh)</f>
        <v>27.12.2021</v>
      </c>
      <c r="I7" s="818" t="s">
        <v>494</v>
      </c>
      <c r="J7" s="617"/>
      <c r="K7" s="773"/>
      <c r="L7" s="773"/>
      <c r="M7" s="773"/>
      <c r="N7" s="773"/>
      <c r="O7" s="773"/>
      <c r="P7" s="773"/>
      <c r="Q7" s="773"/>
      <c r="R7" s="773"/>
      <c r="S7" s="773"/>
      <c r="T7" s="773"/>
    </row>
    <row r="8" spans="1:20" s="572" customFormat="1" ht="45">
      <c r="A8" s="1206">
        <v>1</v>
      </c>
      <c r="B8" s="773"/>
      <c r="C8" s="773"/>
      <c r="D8" s="773"/>
      <c r="F8" s="816" t="str">
        <f>"2." &amp;mergeValue(A8)</f>
        <v>2.1</v>
      </c>
      <c r="G8" s="817" t="s">
        <v>495</v>
      </c>
      <c r="H8" s="807"/>
      <c r="I8" s="818" t="s">
        <v>592</v>
      </c>
      <c r="J8" s="617"/>
      <c r="K8" s="773"/>
      <c r="L8" s="773"/>
      <c r="M8" s="773"/>
      <c r="N8" s="773"/>
      <c r="O8" s="773"/>
      <c r="P8" s="773"/>
      <c r="Q8" s="773"/>
      <c r="R8" s="773"/>
      <c r="S8" s="773"/>
      <c r="T8" s="773"/>
    </row>
    <row r="9" spans="1:20" s="572" customFormat="1" ht="22.5">
      <c r="A9" s="1206"/>
      <c r="B9" s="773"/>
      <c r="C9" s="773"/>
      <c r="D9" s="773"/>
      <c r="F9" s="816" t="str">
        <f>"3." &amp;mergeValue(A9)</f>
        <v>3.1</v>
      </c>
      <c r="G9" s="817" t="s">
        <v>496</v>
      </c>
      <c r="H9" s="807"/>
      <c r="I9" s="818" t="s">
        <v>590</v>
      </c>
      <c r="J9" s="617"/>
      <c r="K9" s="773"/>
      <c r="L9" s="773"/>
      <c r="M9" s="773"/>
      <c r="N9" s="773"/>
      <c r="O9" s="773"/>
      <c r="P9" s="773"/>
      <c r="Q9" s="773"/>
      <c r="R9" s="773"/>
      <c r="S9" s="773"/>
      <c r="T9" s="773"/>
    </row>
    <row r="10" spans="1:20" s="572" customFormat="1" ht="22.5">
      <c r="A10" s="1206"/>
      <c r="B10" s="773"/>
      <c r="C10" s="773"/>
      <c r="D10" s="773"/>
      <c r="F10" s="816" t="str">
        <f>"4."&amp;mergeValue(A10)</f>
        <v>4.1</v>
      </c>
      <c r="G10" s="817" t="s">
        <v>497</v>
      </c>
      <c r="H10" s="803" t="s">
        <v>458</v>
      </c>
      <c r="I10" s="818"/>
      <c r="J10" s="617"/>
      <c r="K10" s="773"/>
      <c r="L10" s="773"/>
      <c r="M10" s="773"/>
      <c r="N10" s="773"/>
      <c r="O10" s="773"/>
      <c r="P10" s="773"/>
      <c r="Q10" s="773"/>
      <c r="R10" s="773"/>
      <c r="S10" s="773"/>
      <c r="T10" s="773"/>
    </row>
    <row r="11" spans="1:20" s="572" customFormat="1" ht="18.75">
      <c r="A11" s="1206"/>
      <c r="B11" s="1206">
        <v>1</v>
      </c>
      <c r="C11" s="779"/>
      <c r="D11" s="779"/>
      <c r="F11" s="816" t="str">
        <f>"4."&amp;mergeValue(A11) &amp;"."&amp;mergeValue(B11)</f>
        <v>4.1.1</v>
      </c>
      <c r="G11" s="832" t="s">
        <v>594</v>
      </c>
      <c r="H11" s="807" t="str">
        <f>IF(region_name="","",region_name)</f>
        <v>г.Санкт-Петербург</v>
      </c>
      <c r="I11" s="818" t="s">
        <v>500</v>
      </c>
      <c r="J11" s="617"/>
      <c r="K11" s="773"/>
      <c r="L11" s="773"/>
      <c r="M11" s="773"/>
      <c r="N11" s="773"/>
      <c r="O11" s="773"/>
      <c r="P11" s="773"/>
      <c r="Q11" s="773"/>
      <c r="R11" s="773"/>
      <c r="S11" s="773"/>
      <c r="T11" s="773"/>
    </row>
    <row r="12" spans="1:20" s="572" customFormat="1" ht="22.5">
      <c r="A12" s="1206"/>
      <c r="B12" s="1206"/>
      <c r="C12" s="1206">
        <v>1</v>
      </c>
      <c r="D12" s="779"/>
      <c r="F12" s="816" t="str">
        <f>"4."&amp;mergeValue(A12) &amp;"."&amp;mergeValue(B12)&amp;"."&amp;mergeValue(C12)</f>
        <v>4.1.1.1</v>
      </c>
      <c r="G12" s="819" t="s">
        <v>498</v>
      </c>
      <c r="H12" s="807"/>
      <c r="I12" s="818" t="s">
        <v>501</v>
      </c>
      <c r="J12" s="617"/>
      <c r="K12" s="773"/>
      <c r="L12" s="773"/>
      <c r="M12" s="773"/>
      <c r="N12" s="773"/>
      <c r="O12" s="773"/>
      <c r="P12" s="773"/>
      <c r="Q12" s="773"/>
      <c r="R12" s="773"/>
      <c r="S12" s="773"/>
      <c r="T12" s="773"/>
    </row>
    <row r="13" spans="1:20" s="572" customFormat="1" ht="39" customHeight="1">
      <c r="A13" s="1206"/>
      <c r="B13" s="1206"/>
      <c r="C13" s="1206"/>
      <c r="D13" s="779">
        <v>1</v>
      </c>
      <c r="F13" s="816" t="str">
        <f>"4."&amp;mergeValue(A13) &amp;"."&amp;mergeValue(B13)&amp;"."&amp;mergeValue(C13)&amp;"."&amp;mergeValue(D13)</f>
        <v>4.1.1.1.1</v>
      </c>
      <c r="G13" s="820" t="s">
        <v>499</v>
      </c>
      <c r="H13" s="807"/>
      <c r="I13" s="1207" t="s">
        <v>593</v>
      </c>
      <c r="J13" s="617"/>
      <c r="K13" s="773"/>
      <c r="L13" s="773"/>
      <c r="M13" s="773"/>
      <c r="N13" s="773"/>
      <c r="O13" s="773"/>
      <c r="P13" s="773"/>
      <c r="Q13" s="773"/>
      <c r="R13" s="773"/>
      <c r="S13" s="773"/>
      <c r="T13" s="773"/>
    </row>
    <row r="14" spans="1:20" s="572" customFormat="1" ht="18.75">
      <c r="A14" s="1206"/>
      <c r="B14" s="1206"/>
      <c r="C14" s="1206"/>
      <c r="D14" s="779"/>
      <c r="F14" s="821"/>
      <c r="G14" s="761" t="s">
        <v>4</v>
      </c>
      <c r="H14" s="626"/>
      <c r="I14" s="1207"/>
      <c r="J14" s="617"/>
      <c r="K14" s="773"/>
      <c r="L14" s="773"/>
      <c r="M14" s="773"/>
      <c r="N14" s="773"/>
      <c r="O14" s="773"/>
      <c r="P14" s="773"/>
      <c r="Q14" s="773"/>
      <c r="R14" s="773"/>
      <c r="S14" s="773"/>
      <c r="T14" s="773"/>
    </row>
    <row r="15" spans="1:20" s="572" customFormat="1" ht="18.75">
      <c r="A15" s="1206"/>
      <c r="B15" s="1206"/>
      <c r="C15" s="779"/>
      <c r="D15" s="779"/>
      <c r="F15" s="636"/>
      <c r="G15" s="579" t="s">
        <v>403</v>
      </c>
      <c r="H15" s="637"/>
      <c r="I15" s="638"/>
      <c r="J15" s="617"/>
      <c r="K15" s="773"/>
      <c r="L15" s="773"/>
      <c r="M15" s="773"/>
      <c r="N15" s="773"/>
      <c r="O15" s="773"/>
      <c r="P15" s="773"/>
      <c r="Q15" s="773"/>
      <c r="R15" s="773"/>
      <c r="S15" s="773"/>
      <c r="T15" s="773"/>
    </row>
    <row r="16" spans="1:20" s="572" customFormat="1" ht="18.75">
      <c r="A16" s="1206"/>
      <c r="B16" s="773"/>
      <c r="C16" s="773"/>
      <c r="D16" s="773"/>
      <c r="F16" s="821"/>
      <c r="G16" s="735" t="s">
        <v>507</v>
      </c>
      <c r="H16" s="822"/>
      <c r="I16" s="823"/>
      <c r="J16" s="617"/>
      <c r="K16" s="773"/>
      <c r="L16" s="773"/>
      <c r="M16" s="773"/>
      <c r="N16" s="773"/>
      <c r="O16" s="773"/>
      <c r="P16" s="773"/>
      <c r="Q16" s="773"/>
      <c r="R16" s="773"/>
      <c r="S16" s="773"/>
      <c r="T16" s="773"/>
    </row>
    <row r="17" spans="1:20" s="572" customFormat="1" ht="18.75">
      <c r="A17" s="773"/>
      <c r="B17" s="773"/>
      <c r="C17" s="773"/>
      <c r="D17" s="773"/>
      <c r="F17" s="821"/>
      <c r="G17" s="738" t="s">
        <v>506</v>
      </c>
      <c r="H17" s="822"/>
      <c r="I17" s="823"/>
      <c r="J17" s="617"/>
      <c r="K17" s="773"/>
      <c r="L17" s="773"/>
      <c r="M17" s="773"/>
      <c r="N17" s="773"/>
      <c r="O17" s="773"/>
      <c r="P17" s="773"/>
      <c r="Q17" s="773"/>
      <c r="R17" s="773"/>
      <c r="S17" s="773"/>
      <c r="T17" s="773"/>
    </row>
    <row r="18" spans="1:20" s="774" customFormat="1" ht="3" customHeight="1">
      <c r="A18" s="775"/>
      <c r="B18" s="775"/>
      <c r="C18" s="775"/>
      <c r="D18" s="775"/>
      <c r="F18" s="627"/>
      <c r="G18" s="628"/>
      <c r="H18" s="629"/>
      <c r="I18" s="630"/>
      <c r="J18" s="775"/>
      <c r="K18" s="775"/>
      <c r="L18" s="775"/>
      <c r="M18" s="775"/>
      <c r="N18" s="775"/>
      <c r="O18" s="775"/>
      <c r="P18" s="775"/>
      <c r="Q18" s="775"/>
      <c r="R18" s="775"/>
      <c r="S18" s="775"/>
      <c r="T18" s="775"/>
    </row>
    <row r="19" spans="1:20" s="774" customFormat="1" ht="15" customHeight="1">
      <c r="A19" s="775"/>
      <c r="B19" s="775"/>
      <c r="C19" s="775"/>
      <c r="D19" s="775"/>
      <c r="F19" s="824"/>
      <c r="G19" s="1201" t="s">
        <v>595</v>
      </c>
      <c r="H19" s="1201"/>
      <c r="I19" s="825"/>
      <c r="J19" s="775"/>
      <c r="K19" s="775"/>
      <c r="L19" s="775"/>
      <c r="M19" s="775"/>
      <c r="N19" s="775"/>
      <c r="O19" s="775"/>
      <c r="P19" s="775"/>
      <c r="Q19" s="775"/>
      <c r="R19" s="775"/>
      <c r="S19" s="775"/>
      <c r="T19" s="77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3_i">
    <tabColor rgb="FFEAEBEE"/>
  </sheetPr>
  <dimension ref="A1:AJ36"/>
  <sheetViews>
    <sheetView showGridLines="0" topLeftCell="I4" zoomScaleNormal="100" workbookViewId="0"/>
  </sheetViews>
  <sheetFormatPr defaultColWidth="10.5703125" defaultRowHeight="14.25"/>
  <cols>
    <col min="1" max="6" width="10.5703125" style="810" hidden="1" customWidth="1"/>
    <col min="7" max="8" width="9.140625" style="809" hidden="1" customWidth="1"/>
    <col min="9" max="9" width="3.7109375" style="689" customWidth="1"/>
    <col min="10" max="11" width="3.7109375" style="811" customWidth="1"/>
    <col min="12" max="12" width="12.7109375" style="801" customWidth="1"/>
    <col min="13" max="13" width="44.7109375" style="801" customWidth="1"/>
    <col min="14" max="14" width="1.7109375" style="801" hidden="1" customWidth="1"/>
    <col min="15" max="17" width="23.7109375" style="801" hidden="1" customWidth="1"/>
    <col min="18" max="18" width="11.7109375" style="801" customWidth="1"/>
    <col min="19" max="19" width="3.7109375" style="801" customWidth="1"/>
    <col min="20" max="20" width="11.7109375" style="801" customWidth="1"/>
    <col min="21" max="21" width="8.5703125" style="801" hidden="1" customWidth="1"/>
    <col min="22" max="22" width="4.7109375" style="801" customWidth="1"/>
    <col min="23" max="23" width="115.7109375" style="801" customWidth="1"/>
    <col min="24" max="25" width="10.5703125" style="810"/>
    <col min="26" max="26" width="11.140625" style="810" customWidth="1"/>
    <col min="27" max="34" width="10.5703125" style="810"/>
    <col min="35" max="256" width="10.5703125" style="801"/>
    <col min="257" max="264" width="0" style="801" hidden="1" customWidth="1"/>
    <col min="265" max="265" width="3.7109375" style="801" customWidth="1"/>
    <col min="266" max="266" width="3.85546875" style="801" customWidth="1"/>
    <col min="267" max="267" width="3.7109375" style="801" customWidth="1"/>
    <col min="268" max="268" width="12.7109375" style="801" customWidth="1"/>
    <col min="269" max="269" width="52.7109375" style="801" customWidth="1"/>
    <col min="270" max="273" width="0" style="801" hidden="1" customWidth="1"/>
    <col min="274" max="274" width="12.28515625" style="801" customWidth="1"/>
    <col min="275" max="275" width="6.42578125" style="801" customWidth="1"/>
    <col min="276" max="276" width="12.28515625" style="801" customWidth="1"/>
    <col min="277" max="277" width="0" style="801" hidden="1" customWidth="1"/>
    <col min="278" max="278" width="3.7109375" style="801" customWidth="1"/>
    <col min="279" max="279" width="11.140625" style="801" bestFit="1" customWidth="1"/>
    <col min="280" max="281" width="10.5703125" style="801"/>
    <col min="282" max="282" width="11.140625" style="801" customWidth="1"/>
    <col min="283" max="512" width="10.5703125" style="801"/>
    <col min="513" max="520" width="0" style="801" hidden="1" customWidth="1"/>
    <col min="521" max="521" width="3.7109375" style="801" customWidth="1"/>
    <col min="522" max="522" width="3.85546875" style="801" customWidth="1"/>
    <col min="523" max="523" width="3.7109375" style="801" customWidth="1"/>
    <col min="524" max="524" width="12.7109375" style="801" customWidth="1"/>
    <col min="525" max="525" width="52.7109375" style="801" customWidth="1"/>
    <col min="526" max="529" width="0" style="801" hidden="1" customWidth="1"/>
    <col min="530" max="530" width="12.28515625" style="801" customWidth="1"/>
    <col min="531" max="531" width="6.42578125" style="801" customWidth="1"/>
    <col min="532" max="532" width="12.28515625" style="801" customWidth="1"/>
    <col min="533" max="533" width="0" style="801" hidden="1" customWidth="1"/>
    <col min="534" max="534" width="3.7109375" style="801" customWidth="1"/>
    <col min="535" max="535" width="11.140625" style="801" bestFit="1" customWidth="1"/>
    <col min="536" max="537" width="10.5703125" style="801"/>
    <col min="538" max="538" width="11.140625" style="801" customWidth="1"/>
    <col min="539" max="768" width="10.5703125" style="801"/>
    <col min="769" max="776" width="0" style="801" hidden="1" customWidth="1"/>
    <col min="777" max="777" width="3.7109375" style="801" customWidth="1"/>
    <col min="778" max="778" width="3.85546875" style="801" customWidth="1"/>
    <col min="779" max="779" width="3.7109375" style="801" customWidth="1"/>
    <col min="780" max="780" width="12.7109375" style="801" customWidth="1"/>
    <col min="781" max="781" width="52.7109375" style="801" customWidth="1"/>
    <col min="782" max="785" width="0" style="801" hidden="1" customWidth="1"/>
    <col min="786" max="786" width="12.28515625" style="801" customWidth="1"/>
    <col min="787" max="787" width="6.42578125" style="801" customWidth="1"/>
    <col min="788" max="788" width="12.28515625" style="801" customWidth="1"/>
    <col min="789" max="789" width="0" style="801" hidden="1" customWidth="1"/>
    <col min="790" max="790" width="3.7109375" style="801" customWidth="1"/>
    <col min="791" max="791" width="11.140625" style="801" bestFit="1" customWidth="1"/>
    <col min="792" max="793" width="10.5703125" style="801"/>
    <col min="794" max="794" width="11.140625" style="801" customWidth="1"/>
    <col min="795" max="1024" width="10.5703125" style="801"/>
    <col min="1025" max="1032" width="0" style="801" hidden="1" customWidth="1"/>
    <col min="1033" max="1033" width="3.7109375" style="801" customWidth="1"/>
    <col min="1034" max="1034" width="3.85546875" style="801" customWidth="1"/>
    <col min="1035" max="1035" width="3.7109375" style="801" customWidth="1"/>
    <col min="1036" max="1036" width="12.7109375" style="801" customWidth="1"/>
    <col min="1037" max="1037" width="52.7109375" style="801" customWidth="1"/>
    <col min="1038" max="1041" width="0" style="801" hidden="1" customWidth="1"/>
    <col min="1042" max="1042" width="12.28515625" style="801" customWidth="1"/>
    <col min="1043" max="1043" width="6.42578125" style="801" customWidth="1"/>
    <col min="1044" max="1044" width="12.28515625" style="801" customWidth="1"/>
    <col min="1045" max="1045" width="0" style="801" hidden="1" customWidth="1"/>
    <col min="1046" max="1046" width="3.7109375" style="801" customWidth="1"/>
    <col min="1047" max="1047" width="11.140625" style="801" bestFit="1" customWidth="1"/>
    <col min="1048" max="1049" width="10.5703125" style="801"/>
    <col min="1050" max="1050" width="11.140625" style="801" customWidth="1"/>
    <col min="1051" max="1280" width="10.5703125" style="801"/>
    <col min="1281" max="1288" width="0" style="801" hidden="1" customWidth="1"/>
    <col min="1289" max="1289" width="3.7109375" style="801" customWidth="1"/>
    <col min="1290" max="1290" width="3.85546875" style="801" customWidth="1"/>
    <col min="1291" max="1291" width="3.7109375" style="801" customWidth="1"/>
    <col min="1292" max="1292" width="12.7109375" style="801" customWidth="1"/>
    <col min="1293" max="1293" width="52.7109375" style="801" customWidth="1"/>
    <col min="1294" max="1297" width="0" style="801" hidden="1" customWidth="1"/>
    <col min="1298" max="1298" width="12.28515625" style="801" customWidth="1"/>
    <col min="1299" max="1299" width="6.42578125" style="801" customWidth="1"/>
    <col min="1300" max="1300" width="12.28515625" style="801" customWidth="1"/>
    <col min="1301" max="1301" width="0" style="801" hidden="1" customWidth="1"/>
    <col min="1302" max="1302" width="3.7109375" style="801" customWidth="1"/>
    <col min="1303" max="1303" width="11.140625" style="801" bestFit="1" customWidth="1"/>
    <col min="1304" max="1305" width="10.5703125" style="801"/>
    <col min="1306" max="1306" width="11.140625" style="801" customWidth="1"/>
    <col min="1307" max="1536" width="10.5703125" style="801"/>
    <col min="1537" max="1544" width="0" style="801" hidden="1" customWidth="1"/>
    <col min="1545" max="1545" width="3.7109375" style="801" customWidth="1"/>
    <col min="1546" max="1546" width="3.85546875" style="801" customWidth="1"/>
    <col min="1547" max="1547" width="3.7109375" style="801" customWidth="1"/>
    <col min="1548" max="1548" width="12.7109375" style="801" customWidth="1"/>
    <col min="1549" max="1549" width="52.7109375" style="801" customWidth="1"/>
    <col min="1550" max="1553" width="0" style="801" hidden="1" customWidth="1"/>
    <col min="1554" max="1554" width="12.28515625" style="801" customWidth="1"/>
    <col min="1555" max="1555" width="6.42578125" style="801" customWidth="1"/>
    <col min="1556" max="1556" width="12.28515625" style="801" customWidth="1"/>
    <col min="1557" max="1557" width="0" style="801" hidden="1" customWidth="1"/>
    <col min="1558" max="1558" width="3.7109375" style="801" customWidth="1"/>
    <col min="1559" max="1559" width="11.140625" style="801" bestFit="1" customWidth="1"/>
    <col min="1560" max="1561" width="10.5703125" style="801"/>
    <col min="1562" max="1562" width="11.140625" style="801" customWidth="1"/>
    <col min="1563" max="1792" width="10.5703125" style="801"/>
    <col min="1793" max="1800" width="0" style="801" hidden="1" customWidth="1"/>
    <col min="1801" max="1801" width="3.7109375" style="801" customWidth="1"/>
    <col min="1802" max="1802" width="3.85546875" style="801" customWidth="1"/>
    <col min="1803" max="1803" width="3.7109375" style="801" customWidth="1"/>
    <col min="1804" max="1804" width="12.7109375" style="801" customWidth="1"/>
    <col min="1805" max="1805" width="52.7109375" style="801" customWidth="1"/>
    <col min="1806" max="1809" width="0" style="801" hidden="1" customWidth="1"/>
    <col min="1810" max="1810" width="12.28515625" style="801" customWidth="1"/>
    <col min="1811" max="1811" width="6.42578125" style="801" customWidth="1"/>
    <col min="1812" max="1812" width="12.28515625" style="801" customWidth="1"/>
    <col min="1813" max="1813" width="0" style="801" hidden="1" customWidth="1"/>
    <col min="1814" max="1814" width="3.7109375" style="801" customWidth="1"/>
    <col min="1815" max="1815" width="11.140625" style="801" bestFit="1" customWidth="1"/>
    <col min="1816" max="1817" width="10.5703125" style="801"/>
    <col min="1818" max="1818" width="11.140625" style="801" customWidth="1"/>
    <col min="1819" max="2048" width="10.5703125" style="801"/>
    <col min="2049" max="2056" width="0" style="801" hidden="1" customWidth="1"/>
    <col min="2057" max="2057" width="3.7109375" style="801" customWidth="1"/>
    <col min="2058" max="2058" width="3.85546875" style="801" customWidth="1"/>
    <col min="2059" max="2059" width="3.7109375" style="801" customWidth="1"/>
    <col min="2060" max="2060" width="12.7109375" style="801" customWidth="1"/>
    <col min="2061" max="2061" width="52.7109375" style="801" customWidth="1"/>
    <col min="2062" max="2065" width="0" style="801" hidden="1" customWidth="1"/>
    <col min="2066" max="2066" width="12.28515625" style="801" customWidth="1"/>
    <col min="2067" max="2067" width="6.42578125" style="801" customWidth="1"/>
    <col min="2068" max="2068" width="12.28515625" style="801" customWidth="1"/>
    <col min="2069" max="2069" width="0" style="801" hidden="1" customWidth="1"/>
    <col min="2070" max="2070" width="3.7109375" style="801" customWidth="1"/>
    <col min="2071" max="2071" width="11.140625" style="801" bestFit="1" customWidth="1"/>
    <col min="2072" max="2073" width="10.5703125" style="801"/>
    <col min="2074" max="2074" width="11.140625" style="801" customWidth="1"/>
    <col min="2075" max="2304" width="10.5703125" style="801"/>
    <col min="2305" max="2312" width="0" style="801" hidden="1" customWidth="1"/>
    <col min="2313" max="2313" width="3.7109375" style="801" customWidth="1"/>
    <col min="2314" max="2314" width="3.85546875" style="801" customWidth="1"/>
    <col min="2315" max="2315" width="3.7109375" style="801" customWidth="1"/>
    <col min="2316" max="2316" width="12.7109375" style="801" customWidth="1"/>
    <col min="2317" max="2317" width="52.7109375" style="801" customWidth="1"/>
    <col min="2318" max="2321" width="0" style="801" hidden="1" customWidth="1"/>
    <col min="2322" max="2322" width="12.28515625" style="801" customWidth="1"/>
    <col min="2323" max="2323" width="6.42578125" style="801" customWidth="1"/>
    <col min="2324" max="2324" width="12.28515625" style="801" customWidth="1"/>
    <col min="2325" max="2325" width="0" style="801" hidden="1" customWidth="1"/>
    <col min="2326" max="2326" width="3.7109375" style="801" customWidth="1"/>
    <col min="2327" max="2327" width="11.140625" style="801" bestFit="1" customWidth="1"/>
    <col min="2328" max="2329" width="10.5703125" style="801"/>
    <col min="2330" max="2330" width="11.140625" style="801" customWidth="1"/>
    <col min="2331" max="2560" width="10.5703125" style="801"/>
    <col min="2561" max="2568" width="0" style="801" hidden="1" customWidth="1"/>
    <col min="2569" max="2569" width="3.7109375" style="801" customWidth="1"/>
    <col min="2570" max="2570" width="3.85546875" style="801" customWidth="1"/>
    <col min="2571" max="2571" width="3.7109375" style="801" customWidth="1"/>
    <col min="2572" max="2572" width="12.7109375" style="801" customWidth="1"/>
    <col min="2573" max="2573" width="52.7109375" style="801" customWidth="1"/>
    <col min="2574" max="2577" width="0" style="801" hidden="1" customWidth="1"/>
    <col min="2578" max="2578" width="12.28515625" style="801" customWidth="1"/>
    <col min="2579" max="2579" width="6.42578125" style="801" customWidth="1"/>
    <col min="2580" max="2580" width="12.28515625" style="801" customWidth="1"/>
    <col min="2581" max="2581" width="0" style="801" hidden="1" customWidth="1"/>
    <col min="2582" max="2582" width="3.7109375" style="801" customWidth="1"/>
    <col min="2583" max="2583" width="11.140625" style="801" bestFit="1" customWidth="1"/>
    <col min="2584" max="2585" width="10.5703125" style="801"/>
    <col min="2586" max="2586" width="11.140625" style="801" customWidth="1"/>
    <col min="2587" max="2816" width="10.5703125" style="801"/>
    <col min="2817" max="2824" width="0" style="801" hidden="1" customWidth="1"/>
    <col min="2825" max="2825" width="3.7109375" style="801" customWidth="1"/>
    <col min="2826" max="2826" width="3.85546875" style="801" customWidth="1"/>
    <col min="2827" max="2827" width="3.7109375" style="801" customWidth="1"/>
    <col min="2828" max="2828" width="12.7109375" style="801" customWidth="1"/>
    <col min="2829" max="2829" width="52.7109375" style="801" customWidth="1"/>
    <col min="2830" max="2833" width="0" style="801" hidden="1" customWidth="1"/>
    <col min="2834" max="2834" width="12.28515625" style="801" customWidth="1"/>
    <col min="2835" max="2835" width="6.42578125" style="801" customWidth="1"/>
    <col min="2836" max="2836" width="12.28515625" style="801" customWidth="1"/>
    <col min="2837" max="2837" width="0" style="801" hidden="1" customWidth="1"/>
    <col min="2838" max="2838" width="3.7109375" style="801" customWidth="1"/>
    <col min="2839" max="2839" width="11.140625" style="801" bestFit="1" customWidth="1"/>
    <col min="2840" max="2841" width="10.5703125" style="801"/>
    <col min="2842" max="2842" width="11.140625" style="801" customWidth="1"/>
    <col min="2843" max="3072" width="10.5703125" style="801"/>
    <col min="3073" max="3080" width="0" style="801" hidden="1" customWidth="1"/>
    <col min="3081" max="3081" width="3.7109375" style="801" customWidth="1"/>
    <col min="3082" max="3082" width="3.85546875" style="801" customWidth="1"/>
    <col min="3083" max="3083" width="3.7109375" style="801" customWidth="1"/>
    <col min="3084" max="3084" width="12.7109375" style="801" customWidth="1"/>
    <col min="3085" max="3085" width="52.7109375" style="801" customWidth="1"/>
    <col min="3086" max="3089" width="0" style="801" hidden="1" customWidth="1"/>
    <col min="3090" max="3090" width="12.28515625" style="801" customWidth="1"/>
    <col min="3091" max="3091" width="6.42578125" style="801" customWidth="1"/>
    <col min="3092" max="3092" width="12.28515625" style="801" customWidth="1"/>
    <col min="3093" max="3093" width="0" style="801" hidden="1" customWidth="1"/>
    <col min="3094" max="3094" width="3.7109375" style="801" customWidth="1"/>
    <col min="3095" max="3095" width="11.140625" style="801" bestFit="1" customWidth="1"/>
    <col min="3096" max="3097" width="10.5703125" style="801"/>
    <col min="3098" max="3098" width="11.140625" style="801" customWidth="1"/>
    <col min="3099" max="3328" width="10.5703125" style="801"/>
    <col min="3329" max="3336" width="0" style="801" hidden="1" customWidth="1"/>
    <col min="3337" max="3337" width="3.7109375" style="801" customWidth="1"/>
    <col min="3338" max="3338" width="3.85546875" style="801" customWidth="1"/>
    <col min="3339" max="3339" width="3.7109375" style="801" customWidth="1"/>
    <col min="3340" max="3340" width="12.7109375" style="801" customWidth="1"/>
    <col min="3341" max="3341" width="52.7109375" style="801" customWidth="1"/>
    <col min="3342" max="3345" width="0" style="801" hidden="1" customWidth="1"/>
    <col min="3346" max="3346" width="12.28515625" style="801" customWidth="1"/>
    <col min="3347" max="3347" width="6.42578125" style="801" customWidth="1"/>
    <col min="3348" max="3348" width="12.28515625" style="801" customWidth="1"/>
    <col min="3349" max="3349" width="0" style="801" hidden="1" customWidth="1"/>
    <col min="3350" max="3350" width="3.7109375" style="801" customWidth="1"/>
    <col min="3351" max="3351" width="11.140625" style="801" bestFit="1" customWidth="1"/>
    <col min="3352" max="3353" width="10.5703125" style="801"/>
    <col min="3354" max="3354" width="11.140625" style="801" customWidth="1"/>
    <col min="3355" max="3584" width="10.5703125" style="801"/>
    <col min="3585" max="3592" width="0" style="801" hidden="1" customWidth="1"/>
    <col min="3593" max="3593" width="3.7109375" style="801" customWidth="1"/>
    <col min="3594" max="3594" width="3.85546875" style="801" customWidth="1"/>
    <col min="3595" max="3595" width="3.7109375" style="801" customWidth="1"/>
    <col min="3596" max="3596" width="12.7109375" style="801" customWidth="1"/>
    <col min="3597" max="3597" width="52.7109375" style="801" customWidth="1"/>
    <col min="3598" max="3601" width="0" style="801" hidden="1" customWidth="1"/>
    <col min="3602" max="3602" width="12.28515625" style="801" customWidth="1"/>
    <col min="3603" max="3603" width="6.42578125" style="801" customWidth="1"/>
    <col min="3604" max="3604" width="12.28515625" style="801" customWidth="1"/>
    <col min="3605" max="3605" width="0" style="801" hidden="1" customWidth="1"/>
    <col min="3606" max="3606" width="3.7109375" style="801" customWidth="1"/>
    <col min="3607" max="3607" width="11.140625" style="801" bestFit="1" customWidth="1"/>
    <col min="3608" max="3609" width="10.5703125" style="801"/>
    <col min="3610" max="3610" width="11.140625" style="801" customWidth="1"/>
    <col min="3611" max="3840" width="10.5703125" style="801"/>
    <col min="3841" max="3848" width="0" style="801" hidden="1" customWidth="1"/>
    <col min="3849" max="3849" width="3.7109375" style="801" customWidth="1"/>
    <col min="3850" max="3850" width="3.85546875" style="801" customWidth="1"/>
    <col min="3851" max="3851" width="3.7109375" style="801" customWidth="1"/>
    <col min="3852" max="3852" width="12.7109375" style="801" customWidth="1"/>
    <col min="3853" max="3853" width="52.7109375" style="801" customWidth="1"/>
    <col min="3854" max="3857" width="0" style="801" hidden="1" customWidth="1"/>
    <col min="3858" max="3858" width="12.28515625" style="801" customWidth="1"/>
    <col min="3859" max="3859" width="6.42578125" style="801" customWidth="1"/>
    <col min="3860" max="3860" width="12.28515625" style="801" customWidth="1"/>
    <col min="3861" max="3861" width="0" style="801" hidden="1" customWidth="1"/>
    <col min="3862" max="3862" width="3.7109375" style="801" customWidth="1"/>
    <col min="3863" max="3863" width="11.140625" style="801" bestFit="1" customWidth="1"/>
    <col min="3864" max="3865" width="10.5703125" style="801"/>
    <col min="3866" max="3866" width="11.140625" style="801" customWidth="1"/>
    <col min="3867" max="4096" width="10.5703125" style="801"/>
    <col min="4097" max="4104" width="0" style="801" hidden="1" customWidth="1"/>
    <col min="4105" max="4105" width="3.7109375" style="801" customWidth="1"/>
    <col min="4106" max="4106" width="3.85546875" style="801" customWidth="1"/>
    <col min="4107" max="4107" width="3.7109375" style="801" customWidth="1"/>
    <col min="4108" max="4108" width="12.7109375" style="801" customWidth="1"/>
    <col min="4109" max="4109" width="52.7109375" style="801" customWidth="1"/>
    <col min="4110" max="4113" width="0" style="801" hidden="1" customWidth="1"/>
    <col min="4114" max="4114" width="12.28515625" style="801" customWidth="1"/>
    <col min="4115" max="4115" width="6.42578125" style="801" customWidth="1"/>
    <col min="4116" max="4116" width="12.28515625" style="801" customWidth="1"/>
    <col min="4117" max="4117" width="0" style="801" hidden="1" customWidth="1"/>
    <col min="4118" max="4118" width="3.7109375" style="801" customWidth="1"/>
    <col min="4119" max="4119" width="11.140625" style="801" bestFit="1" customWidth="1"/>
    <col min="4120" max="4121" width="10.5703125" style="801"/>
    <col min="4122" max="4122" width="11.140625" style="801" customWidth="1"/>
    <col min="4123" max="4352" width="10.5703125" style="801"/>
    <col min="4353" max="4360" width="0" style="801" hidden="1" customWidth="1"/>
    <col min="4361" max="4361" width="3.7109375" style="801" customWidth="1"/>
    <col min="4362" max="4362" width="3.85546875" style="801" customWidth="1"/>
    <col min="4363" max="4363" width="3.7109375" style="801" customWidth="1"/>
    <col min="4364" max="4364" width="12.7109375" style="801" customWidth="1"/>
    <col min="4365" max="4365" width="52.7109375" style="801" customWidth="1"/>
    <col min="4366" max="4369" width="0" style="801" hidden="1" customWidth="1"/>
    <col min="4370" max="4370" width="12.28515625" style="801" customWidth="1"/>
    <col min="4371" max="4371" width="6.42578125" style="801" customWidth="1"/>
    <col min="4372" max="4372" width="12.28515625" style="801" customWidth="1"/>
    <col min="4373" max="4373" width="0" style="801" hidden="1" customWidth="1"/>
    <col min="4374" max="4374" width="3.7109375" style="801" customWidth="1"/>
    <col min="4375" max="4375" width="11.140625" style="801" bestFit="1" customWidth="1"/>
    <col min="4376" max="4377" width="10.5703125" style="801"/>
    <col min="4378" max="4378" width="11.140625" style="801" customWidth="1"/>
    <col min="4379" max="4608" width="10.5703125" style="801"/>
    <col min="4609" max="4616" width="0" style="801" hidden="1" customWidth="1"/>
    <col min="4617" max="4617" width="3.7109375" style="801" customWidth="1"/>
    <col min="4618" max="4618" width="3.85546875" style="801" customWidth="1"/>
    <col min="4619" max="4619" width="3.7109375" style="801" customWidth="1"/>
    <col min="4620" max="4620" width="12.7109375" style="801" customWidth="1"/>
    <col min="4621" max="4621" width="52.7109375" style="801" customWidth="1"/>
    <col min="4622" max="4625" width="0" style="801" hidden="1" customWidth="1"/>
    <col min="4626" max="4626" width="12.28515625" style="801" customWidth="1"/>
    <col min="4627" max="4627" width="6.42578125" style="801" customWidth="1"/>
    <col min="4628" max="4628" width="12.28515625" style="801" customWidth="1"/>
    <col min="4629" max="4629" width="0" style="801" hidden="1" customWidth="1"/>
    <col min="4630" max="4630" width="3.7109375" style="801" customWidth="1"/>
    <col min="4631" max="4631" width="11.140625" style="801" bestFit="1" customWidth="1"/>
    <col min="4632" max="4633" width="10.5703125" style="801"/>
    <col min="4634" max="4634" width="11.140625" style="801" customWidth="1"/>
    <col min="4635" max="4864" width="10.5703125" style="801"/>
    <col min="4865" max="4872" width="0" style="801" hidden="1" customWidth="1"/>
    <col min="4873" max="4873" width="3.7109375" style="801" customWidth="1"/>
    <col min="4874" max="4874" width="3.85546875" style="801" customWidth="1"/>
    <col min="4875" max="4875" width="3.7109375" style="801" customWidth="1"/>
    <col min="4876" max="4876" width="12.7109375" style="801" customWidth="1"/>
    <col min="4877" max="4877" width="52.7109375" style="801" customWidth="1"/>
    <col min="4878" max="4881" width="0" style="801" hidden="1" customWidth="1"/>
    <col min="4882" max="4882" width="12.28515625" style="801" customWidth="1"/>
    <col min="4883" max="4883" width="6.42578125" style="801" customWidth="1"/>
    <col min="4884" max="4884" width="12.28515625" style="801" customWidth="1"/>
    <col min="4885" max="4885" width="0" style="801" hidden="1" customWidth="1"/>
    <col min="4886" max="4886" width="3.7109375" style="801" customWidth="1"/>
    <col min="4887" max="4887" width="11.140625" style="801" bestFit="1" customWidth="1"/>
    <col min="4888" max="4889" width="10.5703125" style="801"/>
    <col min="4890" max="4890" width="11.140625" style="801" customWidth="1"/>
    <col min="4891" max="5120" width="10.5703125" style="801"/>
    <col min="5121" max="5128" width="0" style="801" hidden="1" customWidth="1"/>
    <col min="5129" max="5129" width="3.7109375" style="801" customWidth="1"/>
    <col min="5130" max="5130" width="3.85546875" style="801" customWidth="1"/>
    <col min="5131" max="5131" width="3.7109375" style="801" customWidth="1"/>
    <col min="5132" max="5132" width="12.7109375" style="801" customWidth="1"/>
    <col min="5133" max="5133" width="52.7109375" style="801" customWidth="1"/>
    <col min="5134" max="5137" width="0" style="801" hidden="1" customWidth="1"/>
    <col min="5138" max="5138" width="12.28515625" style="801" customWidth="1"/>
    <col min="5139" max="5139" width="6.42578125" style="801" customWidth="1"/>
    <col min="5140" max="5140" width="12.28515625" style="801" customWidth="1"/>
    <col min="5141" max="5141" width="0" style="801" hidden="1" customWidth="1"/>
    <col min="5142" max="5142" width="3.7109375" style="801" customWidth="1"/>
    <col min="5143" max="5143" width="11.140625" style="801" bestFit="1" customWidth="1"/>
    <col min="5144" max="5145" width="10.5703125" style="801"/>
    <col min="5146" max="5146" width="11.140625" style="801" customWidth="1"/>
    <col min="5147" max="5376" width="10.5703125" style="801"/>
    <col min="5377" max="5384" width="0" style="801" hidden="1" customWidth="1"/>
    <col min="5385" max="5385" width="3.7109375" style="801" customWidth="1"/>
    <col min="5386" max="5386" width="3.85546875" style="801" customWidth="1"/>
    <col min="5387" max="5387" width="3.7109375" style="801" customWidth="1"/>
    <col min="5388" max="5388" width="12.7109375" style="801" customWidth="1"/>
    <col min="5389" max="5389" width="52.7109375" style="801" customWidth="1"/>
    <col min="5390" max="5393" width="0" style="801" hidden="1" customWidth="1"/>
    <col min="5394" max="5394" width="12.28515625" style="801" customWidth="1"/>
    <col min="5395" max="5395" width="6.42578125" style="801" customWidth="1"/>
    <col min="5396" max="5396" width="12.28515625" style="801" customWidth="1"/>
    <col min="5397" max="5397" width="0" style="801" hidden="1" customWidth="1"/>
    <col min="5398" max="5398" width="3.7109375" style="801" customWidth="1"/>
    <col min="5399" max="5399" width="11.140625" style="801" bestFit="1" customWidth="1"/>
    <col min="5400" max="5401" width="10.5703125" style="801"/>
    <col min="5402" max="5402" width="11.140625" style="801" customWidth="1"/>
    <col min="5403" max="5632" width="10.5703125" style="801"/>
    <col min="5633" max="5640" width="0" style="801" hidden="1" customWidth="1"/>
    <col min="5641" max="5641" width="3.7109375" style="801" customWidth="1"/>
    <col min="5642" max="5642" width="3.85546875" style="801" customWidth="1"/>
    <col min="5643" max="5643" width="3.7109375" style="801" customWidth="1"/>
    <col min="5644" max="5644" width="12.7109375" style="801" customWidth="1"/>
    <col min="5645" max="5645" width="52.7109375" style="801" customWidth="1"/>
    <col min="5646" max="5649" width="0" style="801" hidden="1" customWidth="1"/>
    <col min="5650" max="5650" width="12.28515625" style="801" customWidth="1"/>
    <col min="5651" max="5651" width="6.42578125" style="801" customWidth="1"/>
    <col min="5652" max="5652" width="12.28515625" style="801" customWidth="1"/>
    <col min="5653" max="5653" width="0" style="801" hidden="1" customWidth="1"/>
    <col min="5654" max="5654" width="3.7109375" style="801" customWidth="1"/>
    <col min="5655" max="5655" width="11.140625" style="801" bestFit="1" customWidth="1"/>
    <col min="5656" max="5657" width="10.5703125" style="801"/>
    <col min="5658" max="5658" width="11.140625" style="801" customWidth="1"/>
    <col min="5659" max="5888" width="10.5703125" style="801"/>
    <col min="5889" max="5896" width="0" style="801" hidden="1" customWidth="1"/>
    <col min="5897" max="5897" width="3.7109375" style="801" customWidth="1"/>
    <col min="5898" max="5898" width="3.85546875" style="801" customWidth="1"/>
    <col min="5899" max="5899" width="3.7109375" style="801" customWidth="1"/>
    <col min="5900" max="5900" width="12.7109375" style="801" customWidth="1"/>
    <col min="5901" max="5901" width="52.7109375" style="801" customWidth="1"/>
    <col min="5902" max="5905" width="0" style="801" hidden="1" customWidth="1"/>
    <col min="5906" max="5906" width="12.28515625" style="801" customWidth="1"/>
    <col min="5907" max="5907" width="6.42578125" style="801" customWidth="1"/>
    <col min="5908" max="5908" width="12.28515625" style="801" customWidth="1"/>
    <col min="5909" max="5909" width="0" style="801" hidden="1" customWidth="1"/>
    <col min="5910" max="5910" width="3.7109375" style="801" customWidth="1"/>
    <col min="5911" max="5911" width="11.140625" style="801" bestFit="1" customWidth="1"/>
    <col min="5912" max="5913" width="10.5703125" style="801"/>
    <col min="5914" max="5914" width="11.140625" style="801" customWidth="1"/>
    <col min="5915" max="6144" width="10.5703125" style="801"/>
    <col min="6145" max="6152" width="0" style="801" hidden="1" customWidth="1"/>
    <col min="6153" max="6153" width="3.7109375" style="801" customWidth="1"/>
    <col min="6154" max="6154" width="3.85546875" style="801" customWidth="1"/>
    <col min="6155" max="6155" width="3.7109375" style="801" customWidth="1"/>
    <col min="6156" max="6156" width="12.7109375" style="801" customWidth="1"/>
    <col min="6157" max="6157" width="52.7109375" style="801" customWidth="1"/>
    <col min="6158" max="6161" width="0" style="801" hidden="1" customWidth="1"/>
    <col min="6162" max="6162" width="12.28515625" style="801" customWidth="1"/>
    <col min="6163" max="6163" width="6.42578125" style="801" customWidth="1"/>
    <col min="6164" max="6164" width="12.28515625" style="801" customWidth="1"/>
    <col min="6165" max="6165" width="0" style="801" hidden="1" customWidth="1"/>
    <col min="6166" max="6166" width="3.7109375" style="801" customWidth="1"/>
    <col min="6167" max="6167" width="11.140625" style="801" bestFit="1" customWidth="1"/>
    <col min="6168" max="6169" width="10.5703125" style="801"/>
    <col min="6170" max="6170" width="11.140625" style="801" customWidth="1"/>
    <col min="6171" max="6400" width="10.5703125" style="801"/>
    <col min="6401" max="6408" width="0" style="801" hidden="1" customWidth="1"/>
    <col min="6409" max="6409" width="3.7109375" style="801" customWidth="1"/>
    <col min="6410" max="6410" width="3.85546875" style="801" customWidth="1"/>
    <col min="6411" max="6411" width="3.7109375" style="801" customWidth="1"/>
    <col min="6412" max="6412" width="12.7109375" style="801" customWidth="1"/>
    <col min="6413" max="6413" width="52.7109375" style="801" customWidth="1"/>
    <col min="6414" max="6417" width="0" style="801" hidden="1" customWidth="1"/>
    <col min="6418" max="6418" width="12.28515625" style="801" customWidth="1"/>
    <col min="6419" max="6419" width="6.42578125" style="801" customWidth="1"/>
    <col min="6420" max="6420" width="12.28515625" style="801" customWidth="1"/>
    <col min="6421" max="6421" width="0" style="801" hidden="1" customWidth="1"/>
    <col min="6422" max="6422" width="3.7109375" style="801" customWidth="1"/>
    <col min="6423" max="6423" width="11.140625" style="801" bestFit="1" customWidth="1"/>
    <col min="6424" max="6425" width="10.5703125" style="801"/>
    <col min="6426" max="6426" width="11.140625" style="801" customWidth="1"/>
    <col min="6427" max="6656" width="10.5703125" style="801"/>
    <col min="6657" max="6664" width="0" style="801" hidden="1" customWidth="1"/>
    <col min="6665" max="6665" width="3.7109375" style="801" customWidth="1"/>
    <col min="6666" max="6666" width="3.85546875" style="801" customWidth="1"/>
    <col min="6667" max="6667" width="3.7109375" style="801" customWidth="1"/>
    <col min="6668" max="6668" width="12.7109375" style="801" customWidth="1"/>
    <col min="6669" max="6669" width="52.7109375" style="801" customWidth="1"/>
    <col min="6670" max="6673" width="0" style="801" hidden="1" customWidth="1"/>
    <col min="6674" max="6674" width="12.28515625" style="801" customWidth="1"/>
    <col min="6675" max="6675" width="6.42578125" style="801" customWidth="1"/>
    <col min="6676" max="6676" width="12.28515625" style="801" customWidth="1"/>
    <col min="6677" max="6677" width="0" style="801" hidden="1" customWidth="1"/>
    <col min="6678" max="6678" width="3.7109375" style="801" customWidth="1"/>
    <col min="6679" max="6679" width="11.140625" style="801" bestFit="1" customWidth="1"/>
    <col min="6680" max="6681" width="10.5703125" style="801"/>
    <col min="6682" max="6682" width="11.140625" style="801" customWidth="1"/>
    <col min="6683" max="6912" width="10.5703125" style="801"/>
    <col min="6913" max="6920" width="0" style="801" hidden="1" customWidth="1"/>
    <col min="6921" max="6921" width="3.7109375" style="801" customWidth="1"/>
    <col min="6922" max="6922" width="3.85546875" style="801" customWidth="1"/>
    <col min="6923" max="6923" width="3.7109375" style="801" customWidth="1"/>
    <col min="6924" max="6924" width="12.7109375" style="801" customWidth="1"/>
    <col min="6925" max="6925" width="52.7109375" style="801" customWidth="1"/>
    <col min="6926" max="6929" width="0" style="801" hidden="1" customWidth="1"/>
    <col min="6930" max="6930" width="12.28515625" style="801" customWidth="1"/>
    <col min="6931" max="6931" width="6.42578125" style="801" customWidth="1"/>
    <col min="6932" max="6932" width="12.28515625" style="801" customWidth="1"/>
    <col min="6933" max="6933" width="0" style="801" hidden="1" customWidth="1"/>
    <col min="6934" max="6934" width="3.7109375" style="801" customWidth="1"/>
    <col min="6935" max="6935" width="11.140625" style="801" bestFit="1" customWidth="1"/>
    <col min="6936" max="6937" width="10.5703125" style="801"/>
    <col min="6938" max="6938" width="11.140625" style="801" customWidth="1"/>
    <col min="6939" max="7168" width="10.5703125" style="801"/>
    <col min="7169" max="7176" width="0" style="801" hidden="1" customWidth="1"/>
    <col min="7177" max="7177" width="3.7109375" style="801" customWidth="1"/>
    <col min="7178" max="7178" width="3.85546875" style="801" customWidth="1"/>
    <col min="7179" max="7179" width="3.7109375" style="801" customWidth="1"/>
    <col min="7180" max="7180" width="12.7109375" style="801" customWidth="1"/>
    <col min="7181" max="7181" width="52.7109375" style="801" customWidth="1"/>
    <col min="7182" max="7185" width="0" style="801" hidden="1" customWidth="1"/>
    <col min="7186" max="7186" width="12.28515625" style="801" customWidth="1"/>
    <col min="7187" max="7187" width="6.42578125" style="801" customWidth="1"/>
    <col min="7188" max="7188" width="12.28515625" style="801" customWidth="1"/>
    <col min="7189" max="7189" width="0" style="801" hidden="1" customWidth="1"/>
    <col min="7190" max="7190" width="3.7109375" style="801" customWidth="1"/>
    <col min="7191" max="7191" width="11.140625" style="801" bestFit="1" customWidth="1"/>
    <col min="7192" max="7193" width="10.5703125" style="801"/>
    <col min="7194" max="7194" width="11.140625" style="801" customWidth="1"/>
    <col min="7195" max="7424" width="10.5703125" style="801"/>
    <col min="7425" max="7432" width="0" style="801" hidden="1" customWidth="1"/>
    <col min="7433" max="7433" width="3.7109375" style="801" customWidth="1"/>
    <col min="7434" max="7434" width="3.85546875" style="801" customWidth="1"/>
    <col min="7435" max="7435" width="3.7109375" style="801" customWidth="1"/>
    <col min="7436" max="7436" width="12.7109375" style="801" customWidth="1"/>
    <col min="7437" max="7437" width="52.7109375" style="801" customWidth="1"/>
    <col min="7438" max="7441" width="0" style="801" hidden="1" customWidth="1"/>
    <col min="7442" max="7442" width="12.28515625" style="801" customWidth="1"/>
    <col min="7443" max="7443" width="6.42578125" style="801" customWidth="1"/>
    <col min="7444" max="7444" width="12.28515625" style="801" customWidth="1"/>
    <col min="7445" max="7445" width="0" style="801" hidden="1" customWidth="1"/>
    <col min="7446" max="7446" width="3.7109375" style="801" customWidth="1"/>
    <col min="7447" max="7447" width="11.140625" style="801" bestFit="1" customWidth="1"/>
    <col min="7448" max="7449" width="10.5703125" style="801"/>
    <col min="7450" max="7450" width="11.140625" style="801" customWidth="1"/>
    <col min="7451" max="7680" width="10.5703125" style="801"/>
    <col min="7681" max="7688" width="0" style="801" hidden="1" customWidth="1"/>
    <col min="7689" max="7689" width="3.7109375" style="801" customWidth="1"/>
    <col min="7690" max="7690" width="3.85546875" style="801" customWidth="1"/>
    <col min="7691" max="7691" width="3.7109375" style="801" customWidth="1"/>
    <col min="7692" max="7692" width="12.7109375" style="801" customWidth="1"/>
    <col min="7693" max="7693" width="52.7109375" style="801" customWidth="1"/>
    <col min="7694" max="7697" width="0" style="801" hidden="1" customWidth="1"/>
    <col min="7698" max="7698" width="12.28515625" style="801" customWidth="1"/>
    <col min="7699" max="7699" width="6.42578125" style="801" customWidth="1"/>
    <col min="7700" max="7700" width="12.28515625" style="801" customWidth="1"/>
    <col min="7701" max="7701" width="0" style="801" hidden="1" customWidth="1"/>
    <col min="7702" max="7702" width="3.7109375" style="801" customWidth="1"/>
    <col min="7703" max="7703" width="11.140625" style="801" bestFit="1" customWidth="1"/>
    <col min="7704" max="7705" width="10.5703125" style="801"/>
    <col min="7706" max="7706" width="11.140625" style="801" customWidth="1"/>
    <col min="7707" max="7936" width="10.5703125" style="801"/>
    <col min="7937" max="7944" width="0" style="801" hidden="1" customWidth="1"/>
    <col min="7945" max="7945" width="3.7109375" style="801" customWidth="1"/>
    <col min="7946" max="7946" width="3.85546875" style="801" customWidth="1"/>
    <col min="7947" max="7947" width="3.7109375" style="801" customWidth="1"/>
    <col min="7948" max="7948" width="12.7109375" style="801" customWidth="1"/>
    <col min="7949" max="7949" width="52.7109375" style="801" customWidth="1"/>
    <col min="7950" max="7953" width="0" style="801" hidden="1" customWidth="1"/>
    <col min="7954" max="7954" width="12.28515625" style="801" customWidth="1"/>
    <col min="7955" max="7955" width="6.42578125" style="801" customWidth="1"/>
    <col min="7956" max="7956" width="12.28515625" style="801" customWidth="1"/>
    <col min="7957" max="7957" width="0" style="801" hidden="1" customWidth="1"/>
    <col min="7958" max="7958" width="3.7109375" style="801" customWidth="1"/>
    <col min="7959" max="7959" width="11.140625" style="801" bestFit="1" customWidth="1"/>
    <col min="7960" max="7961" width="10.5703125" style="801"/>
    <col min="7962" max="7962" width="11.140625" style="801" customWidth="1"/>
    <col min="7963" max="8192" width="10.5703125" style="801"/>
    <col min="8193" max="8200" width="0" style="801" hidden="1" customWidth="1"/>
    <col min="8201" max="8201" width="3.7109375" style="801" customWidth="1"/>
    <col min="8202" max="8202" width="3.85546875" style="801" customWidth="1"/>
    <col min="8203" max="8203" width="3.7109375" style="801" customWidth="1"/>
    <col min="8204" max="8204" width="12.7109375" style="801" customWidth="1"/>
    <col min="8205" max="8205" width="52.7109375" style="801" customWidth="1"/>
    <col min="8206" max="8209" width="0" style="801" hidden="1" customWidth="1"/>
    <col min="8210" max="8210" width="12.28515625" style="801" customWidth="1"/>
    <col min="8211" max="8211" width="6.42578125" style="801" customWidth="1"/>
    <col min="8212" max="8212" width="12.28515625" style="801" customWidth="1"/>
    <col min="8213" max="8213" width="0" style="801" hidden="1" customWidth="1"/>
    <col min="8214" max="8214" width="3.7109375" style="801" customWidth="1"/>
    <col min="8215" max="8215" width="11.140625" style="801" bestFit="1" customWidth="1"/>
    <col min="8216" max="8217" width="10.5703125" style="801"/>
    <col min="8218" max="8218" width="11.140625" style="801" customWidth="1"/>
    <col min="8219" max="8448" width="10.5703125" style="801"/>
    <col min="8449" max="8456" width="0" style="801" hidden="1" customWidth="1"/>
    <col min="8457" max="8457" width="3.7109375" style="801" customWidth="1"/>
    <col min="8458" max="8458" width="3.85546875" style="801" customWidth="1"/>
    <col min="8459" max="8459" width="3.7109375" style="801" customWidth="1"/>
    <col min="8460" max="8460" width="12.7109375" style="801" customWidth="1"/>
    <col min="8461" max="8461" width="52.7109375" style="801" customWidth="1"/>
    <col min="8462" max="8465" width="0" style="801" hidden="1" customWidth="1"/>
    <col min="8466" max="8466" width="12.28515625" style="801" customWidth="1"/>
    <col min="8467" max="8467" width="6.42578125" style="801" customWidth="1"/>
    <col min="8468" max="8468" width="12.28515625" style="801" customWidth="1"/>
    <col min="8469" max="8469" width="0" style="801" hidden="1" customWidth="1"/>
    <col min="8470" max="8470" width="3.7109375" style="801" customWidth="1"/>
    <col min="8471" max="8471" width="11.140625" style="801" bestFit="1" customWidth="1"/>
    <col min="8472" max="8473" width="10.5703125" style="801"/>
    <col min="8474" max="8474" width="11.140625" style="801" customWidth="1"/>
    <col min="8475" max="8704" width="10.5703125" style="801"/>
    <col min="8705" max="8712" width="0" style="801" hidden="1" customWidth="1"/>
    <col min="8713" max="8713" width="3.7109375" style="801" customWidth="1"/>
    <col min="8714" max="8714" width="3.85546875" style="801" customWidth="1"/>
    <col min="8715" max="8715" width="3.7109375" style="801" customWidth="1"/>
    <col min="8716" max="8716" width="12.7109375" style="801" customWidth="1"/>
    <col min="8717" max="8717" width="52.7109375" style="801" customWidth="1"/>
    <col min="8718" max="8721" width="0" style="801" hidden="1" customWidth="1"/>
    <col min="8722" max="8722" width="12.28515625" style="801" customWidth="1"/>
    <col min="8723" max="8723" width="6.42578125" style="801" customWidth="1"/>
    <col min="8724" max="8724" width="12.28515625" style="801" customWidth="1"/>
    <col min="8725" max="8725" width="0" style="801" hidden="1" customWidth="1"/>
    <col min="8726" max="8726" width="3.7109375" style="801" customWidth="1"/>
    <col min="8727" max="8727" width="11.140625" style="801" bestFit="1" customWidth="1"/>
    <col min="8728" max="8729" width="10.5703125" style="801"/>
    <col min="8730" max="8730" width="11.140625" style="801" customWidth="1"/>
    <col min="8731" max="8960" width="10.5703125" style="801"/>
    <col min="8961" max="8968" width="0" style="801" hidden="1" customWidth="1"/>
    <col min="8969" max="8969" width="3.7109375" style="801" customWidth="1"/>
    <col min="8970" max="8970" width="3.85546875" style="801" customWidth="1"/>
    <col min="8971" max="8971" width="3.7109375" style="801" customWidth="1"/>
    <col min="8972" max="8972" width="12.7109375" style="801" customWidth="1"/>
    <col min="8973" max="8973" width="52.7109375" style="801" customWidth="1"/>
    <col min="8974" max="8977" width="0" style="801" hidden="1" customWidth="1"/>
    <col min="8978" max="8978" width="12.28515625" style="801" customWidth="1"/>
    <col min="8979" max="8979" width="6.42578125" style="801" customWidth="1"/>
    <col min="8980" max="8980" width="12.28515625" style="801" customWidth="1"/>
    <col min="8981" max="8981" width="0" style="801" hidden="1" customWidth="1"/>
    <col min="8982" max="8982" width="3.7109375" style="801" customWidth="1"/>
    <col min="8983" max="8983" width="11.140625" style="801" bestFit="1" customWidth="1"/>
    <col min="8984" max="8985" width="10.5703125" style="801"/>
    <col min="8986" max="8986" width="11.140625" style="801" customWidth="1"/>
    <col min="8987" max="9216" width="10.5703125" style="801"/>
    <col min="9217" max="9224" width="0" style="801" hidden="1" customWidth="1"/>
    <col min="9225" max="9225" width="3.7109375" style="801" customWidth="1"/>
    <col min="9226" max="9226" width="3.85546875" style="801" customWidth="1"/>
    <col min="9227" max="9227" width="3.7109375" style="801" customWidth="1"/>
    <col min="9228" max="9228" width="12.7109375" style="801" customWidth="1"/>
    <col min="9229" max="9229" width="52.7109375" style="801" customWidth="1"/>
    <col min="9230" max="9233" width="0" style="801" hidden="1" customWidth="1"/>
    <col min="9234" max="9234" width="12.28515625" style="801" customWidth="1"/>
    <col min="9235" max="9235" width="6.42578125" style="801" customWidth="1"/>
    <col min="9236" max="9236" width="12.28515625" style="801" customWidth="1"/>
    <col min="9237" max="9237" width="0" style="801" hidden="1" customWidth="1"/>
    <col min="9238" max="9238" width="3.7109375" style="801" customWidth="1"/>
    <col min="9239" max="9239" width="11.140625" style="801" bestFit="1" customWidth="1"/>
    <col min="9240" max="9241" width="10.5703125" style="801"/>
    <col min="9242" max="9242" width="11.140625" style="801" customWidth="1"/>
    <col min="9243" max="9472" width="10.5703125" style="801"/>
    <col min="9473" max="9480" width="0" style="801" hidden="1" customWidth="1"/>
    <col min="9481" max="9481" width="3.7109375" style="801" customWidth="1"/>
    <col min="9482" max="9482" width="3.85546875" style="801" customWidth="1"/>
    <col min="9483" max="9483" width="3.7109375" style="801" customWidth="1"/>
    <col min="9484" max="9484" width="12.7109375" style="801" customWidth="1"/>
    <col min="9485" max="9485" width="52.7109375" style="801" customWidth="1"/>
    <col min="9486" max="9489" width="0" style="801" hidden="1" customWidth="1"/>
    <col min="9490" max="9490" width="12.28515625" style="801" customWidth="1"/>
    <col min="9491" max="9491" width="6.42578125" style="801" customWidth="1"/>
    <col min="9492" max="9492" width="12.28515625" style="801" customWidth="1"/>
    <col min="9493" max="9493" width="0" style="801" hidden="1" customWidth="1"/>
    <col min="9494" max="9494" width="3.7109375" style="801" customWidth="1"/>
    <col min="9495" max="9495" width="11.140625" style="801" bestFit="1" customWidth="1"/>
    <col min="9496" max="9497" width="10.5703125" style="801"/>
    <col min="9498" max="9498" width="11.140625" style="801" customWidth="1"/>
    <col min="9499" max="9728" width="10.5703125" style="801"/>
    <col min="9729" max="9736" width="0" style="801" hidden="1" customWidth="1"/>
    <col min="9737" max="9737" width="3.7109375" style="801" customWidth="1"/>
    <col min="9738" max="9738" width="3.85546875" style="801" customWidth="1"/>
    <col min="9739" max="9739" width="3.7109375" style="801" customWidth="1"/>
    <col min="9740" max="9740" width="12.7109375" style="801" customWidth="1"/>
    <col min="9741" max="9741" width="52.7109375" style="801" customWidth="1"/>
    <col min="9742" max="9745" width="0" style="801" hidden="1" customWidth="1"/>
    <col min="9746" max="9746" width="12.28515625" style="801" customWidth="1"/>
    <col min="9747" max="9747" width="6.42578125" style="801" customWidth="1"/>
    <col min="9748" max="9748" width="12.28515625" style="801" customWidth="1"/>
    <col min="9749" max="9749" width="0" style="801" hidden="1" customWidth="1"/>
    <col min="9750" max="9750" width="3.7109375" style="801" customWidth="1"/>
    <col min="9751" max="9751" width="11.140625" style="801" bestFit="1" customWidth="1"/>
    <col min="9752" max="9753" width="10.5703125" style="801"/>
    <col min="9754" max="9754" width="11.140625" style="801" customWidth="1"/>
    <col min="9755" max="9984" width="10.5703125" style="801"/>
    <col min="9985" max="9992" width="0" style="801" hidden="1" customWidth="1"/>
    <col min="9993" max="9993" width="3.7109375" style="801" customWidth="1"/>
    <col min="9994" max="9994" width="3.85546875" style="801" customWidth="1"/>
    <col min="9995" max="9995" width="3.7109375" style="801" customWidth="1"/>
    <col min="9996" max="9996" width="12.7109375" style="801" customWidth="1"/>
    <col min="9997" max="9997" width="52.7109375" style="801" customWidth="1"/>
    <col min="9998" max="10001" width="0" style="801" hidden="1" customWidth="1"/>
    <col min="10002" max="10002" width="12.28515625" style="801" customWidth="1"/>
    <col min="10003" max="10003" width="6.42578125" style="801" customWidth="1"/>
    <col min="10004" max="10004" width="12.28515625" style="801" customWidth="1"/>
    <col min="10005" max="10005" width="0" style="801" hidden="1" customWidth="1"/>
    <col min="10006" max="10006" width="3.7109375" style="801" customWidth="1"/>
    <col min="10007" max="10007" width="11.140625" style="801" bestFit="1" customWidth="1"/>
    <col min="10008" max="10009" width="10.5703125" style="801"/>
    <col min="10010" max="10010" width="11.140625" style="801" customWidth="1"/>
    <col min="10011" max="10240" width="10.5703125" style="801"/>
    <col min="10241" max="10248" width="0" style="801" hidden="1" customWidth="1"/>
    <col min="10249" max="10249" width="3.7109375" style="801" customWidth="1"/>
    <col min="10250" max="10250" width="3.85546875" style="801" customWidth="1"/>
    <col min="10251" max="10251" width="3.7109375" style="801" customWidth="1"/>
    <col min="10252" max="10252" width="12.7109375" style="801" customWidth="1"/>
    <col min="10253" max="10253" width="52.7109375" style="801" customWidth="1"/>
    <col min="10254" max="10257" width="0" style="801" hidden="1" customWidth="1"/>
    <col min="10258" max="10258" width="12.28515625" style="801" customWidth="1"/>
    <col min="10259" max="10259" width="6.42578125" style="801" customWidth="1"/>
    <col min="10260" max="10260" width="12.28515625" style="801" customWidth="1"/>
    <col min="10261" max="10261" width="0" style="801" hidden="1" customWidth="1"/>
    <col min="10262" max="10262" width="3.7109375" style="801" customWidth="1"/>
    <col min="10263" max="10263" width="11.140625" style="801" bestFit="1" customWidth="1"/>
    <col min="10264" max="10265" width="10.5703125" style="801"/>
    <col min="10266" max="10266" width="11.140625" style="801" customWidth="1"/>
    <col min="10267" max="10496" width="10.5703125" style="801"/>
    <col min="10497" max="10504" width="0" style="801" hidden="1" customWidth="1"/>
    <col min="10505" max="10505" width="3.7109375" style="801" customWidth="1"/>
    <col min="10506" max="10506" width="3.85546875" style="801" customWidth="1"/>
    <col min="10507" max="10507" width="3.7109375" style="801" customWidth="1"/>
    <col min="10508" max="10508" width="12.7109375" style="801" customWidth="1"/>
    <col min="10509" max="10509" width="52.7109375" style="801" customWidth="1"/>
    <col min="10510" max="10513" width="0" style="801" hidden="1" customWidth="1"/>
    <col min="10514" max="10514" width="12.28515625" style="801" customWidth="1"/>
    <col min="10515" max="10515" width="6.42578125" style="801" customWidth="1"/>
    <col min="10516" max="10516" width="12.28515625" style="801" customWidth="1"/>
    <col min="10517" max="10517" width="0" style="801" hidden="1" customWidth="1"/>
    <col min="10518" max="10518" width="3.7109375" style="801" customWidth="1"/>
    <col min="10519" max="10519" width="11.140625" style="801" bestFit="1" customWidth="1"/>
    <col min="10520" max="10521" width="10.5703125" style="801"/>
    <col min="10522" max="10522" width="11.140625" style="801" customWidth="1"/>
    <col min="10523" max="10752" width="10.5703125" style="801"/>
    <col min="10753" max="10760" width="0" style="801" hidden="1" customWidth="1"/>
    <col min="10761" max="10761" width="3.7109375" style="801" customWidth="1"/>
    <col min="10762" max="10762" width="3.85546875" style="801" customWidth="1"/>
    <col min="10763" max="10763" width="3.7109375" style="801" customWidth="1"/>
    <col min="10764" max="10764" width="12.7109375" style="801" customWidth="1"/>
    <col min="10765" max="10765" width="52.7109375" style="801" customWidth="1"/>
    <col min="10766" max="10769" width="0" style="801" hidden="1" customWidth="1"/>
    <col min="10770" max="10770" width="12.28515625" style="801" customWidth="1"/>
    <col min="10771" max="10771" width="6.42578125" style="801" customWidth="1"/>
    <col min="10772" max="10772" width="12.28515625" style="801" customWidth="1"/>
    <col min="10773" max="10773" width="0" style="801" hidden="1" customWidth="1"/>
    <col min="10774" max="10774" width="3.7109375" style="801" customWidth="1"/>
    <col min="10775" max="10775" width="11.140625" style="801" bestFit="1" customWidth="1"/>
    <col min="10776" max="10777" width="10.5703125" style="801"/>
    <col min="10778" max="10778" width="11.140625" style="801" customWidth="1"/>
    <col min="10779" max="11008" width="10.5703125" style="801"/>
    <col min="11009" max="11016" width="0" style="801" hidden="1" customWidth="1"/>
    <col min="11017" max="11017" width="3.7109375" style="801" customWidth="1"/>
    <col min="11018" max="11018" width="3.85546875" style="801" customWidth="1"/>
    <col min="11019" max="11019" width="3.7109375" style="801" customWidth="1"/>
    <col min="11020" max="11020" width="12.7109375" style="801" customWidth="1"/>
    <col min="11021" max="11021" width="52.7109375" style="801" customWidth="1"/>
    <col min="11022" max="11025" width="0" style="801" hidden="1" customWidth="1"/>
    <col min="11026" max="11026" width="12.28515625" style="801" customWidth="1"/>
    <col min="11027" max="11027" width="6.42578125" style="801" customWidth="1"/>
    <col min="11028" max="11028" width="12.28515625" style="801" customWidth="1"/>
    <col min="11029" max="11029" width="0" style="801" hidden="1" customWidth="1"/>
    <col min="11030" max="11030" width="3.7109375" style="801" customWidth="1"/>
    <col min="11031" max="11031" width="11.140625" style="801" bestFit="1" customWidth="1"/>
    <col min="11032" max="11033" width="10.5703125" style="801"/>
    <col min="11034" max="11034" width="11.140625" style="801" customWidth="1"/>
    <col min="11035" max="11264" width="10.5703125" style="801"/>
    <col min="11265" max="11272" width="0" style="801" hidden="1" customWidth="1"/>
    <col min="11273" max="11273" width="3.7109375" style="801" customWidth="1"/>
    <col min="11274" max="11274" width="3.85546875" style="801" customWidth="1"/>
    <col min="11275" max="11275" width="3.7109375" style="801" customWidth="1"/>
    <col min="11276" max="11276" width="12.7109375" style="801" customWidth="1"/>
    <col min="11277" max="11277" width="52.7109375" style="801" customWidth="1"/>
    <col min="11278" max="11281" width="0" style="801" hidden="1" customWidth="1"/>
    <col min="11282" max="11282" width="12.28515625" style="801" customWidth="1"/>
    <col min="11283" max="11283" width="6.42578125" style="801" customWidth="1"/>
    <col min="11284" max="11284" width="12.28515625" style="801" customWidth="1"/>
    <col min="11285" max="11285" width="0" style="801" hidden="1" customWidth="1"/>
    <col min="11286" max="11286" width="3.7109375" style="801" customWidth="1"/>
    <col min="11287" max="11287" width="11.140625" style="801" bestFit="1" customWidth="1"/>
    <col min="11288" max="11289" width="10.5703125" style="801"/>
    <col min="11290" max="11290" width="11.140625" style="801" customWidth="1"/>
    <col min="11291" max="11520" width="10.5703125" style="801"/>
    <col min="11521" max="11528" width="0" style="801" hidden="1" customWidth="1"/>
    <col min="11529" max="11529" width="3.7109375" style="801" customWidth="1"/>
    <col min="11530" max="11530" width="3.85546875" style="801" customWidth="1"/>
    <col min="11531" max="11531" width="3.7109375" style="801" customWidth="1"/>
    <col min="11532" max="11532" width="12.7109375" style="801" customWidth="1"/>
    <col min="11533" max="11533" width="52.7109375" style="801" customWidth="1"/>
    <col min="11534" max="11537" width="0" style="801" hidden="1" customWidth="1"/>
    <col min="11538" max="11538" width="12.28515625" style="801" customWidth="1"/>
    <col min="11539" max="11539" width="6.42578125" style="801" customWidth="1"/>
    <col min="11540" max="11540" width="12.28515625" style="801" customWidth="1"/>
    <col min="11541" max="11541" width="0" style="801" hidden="1" customWidth="1"/>
    <col min="11542" max="11542" width="3.7109375" style="801" customWidth="1"/>
    <col min="11543" max="11543" width="11.140625" style="801" bestFit="1" customWidth="1"/>
    <col min="11544" max="11545" width="10.5703125" style="801"/>
    <col min="11546" max="11546" width="11.140625" style="801" customWidth="1"/>
    <col min="11547" max="11776" width="10.5703125" style="801"/>
    <col min="11777" max="11784" width="0" style="801" hidden="1" customWidth="1"/>
    <col min="11785" max="11785" width="3.7109375" style="801" customWidth="1"/>
    <col min="11786" max="11786" width="3.85546875" style="801" customWidth="1"/>
    <col min="11787" max="11787" width="3.7109375" style="801" customWidth="1"/>
    <col min="11788" max="11788" width="12.7109375" style="801" customWidth="1"/>
    <col min="11789" max="11789" width="52.7109375" style="801" customWidth="1"/>
    <col min="11790" max="11793" width="0" style="801" hidden="1" customWidth="1"/>
    <col min="11794" max="11794" width="12.28515625" style="801" customWidth="1"/>
    <col min="11795" max="11795" width="6.42578125" style="801" customWidth="1"/>
    <col min="11796" max="11796" width="12.28515625" style="801" customWidth="1"/>
    <col min="11797" max="11797" width="0" style="801" hidden="1" customWidth="1"/>
    <col min="11798" max="11798" width="3.7109375" style="801" customWidth="1"/>
    <col min="11799" max="11799" width="11.140625" style="801" bestFit="1" customWidth="1"/>
    <col min="11800" max="11801" width="10.5703125" style="801"/>
    <col min="11802" max="11802" width="11.140625" style="801" customWidth="1"/>
    <col min="11803" max="12032" width="10.5703125" style="801"/>
    <col min="12033" max="12040" width="0" style="801" hidden="1" customWidth="1"/>
    <col min="12041" max="12041" width="3.7109375" style="801" customWidth="1"/>
    <col min="12042" max="12042" width="3.85546875" style="801" customWidth="1"/>
    <col min="12043" max="12043" width="3.7109375" style="801" customWidth="1"/>
    <col min="12044" max="12044" width="12.7109375" style="801" customWidth="1"/>
    <col min="12045" max="12045" width="52.7109375" style="801" customWidth="1"/>
    <col min="12046" max="12049" width="0" style="801" hidden="1" customWidth="1"/>
    <col min="12050" max="12050" width="12.28515625" style="801" customWidth="1"/>
    <col min="12051" max="12051" width="6.42578125" style="801" customWidth="1"/>
    <col min="12052" max="12052" width="12.28515625" style="801" customWidth="1"/>
    <col min="12053" max="12053" width="0" style="801" hidden="1" customWidth="1"/>
    <col min="12054" max="12054" width="3.7109375" style="801" customWidth="1"/>
    <col min="12055" max="12055" width="11.140625" style="801" bestFit="1" customWidth="1"/>
    <col min="12056" max="12057" width="10.5703125" style="801"/>
    <col min="12058" max="12058" width="11.140625" style="801" customWidth="1"/>
    <col min="12059" max="12288" width="10.5703125" style="801"/>
    <col min="12289" max="12296" width="0" style="801" hidden="1" customWidth="1"/>
    <col min="12297" max="12297" width="3.7109375" style="801" customWidth="1"/>
    <col min="12298" max="12298" width="3.85546875" style="801" customWidth="1"/>
    <col min="12299" max="12299" width="3.7109375" style="801" customWidth="1"/>
    <col min="12300" max="12300" width="12.7109375" style="801" customWidth="1"/>
    <col min="12301" max="12301" width="52.7109375" style="801" customWidth="1"/>
    <col min="12302" max="12305" width="0" style="801" hidden="1" customWidth="1"/>
    <col min="12306" max="12306" width="12.28515625" style="801" customWidth="1"/>
    <col min="12307" max="12307" width="6.42578125" style="801" customWidth="1"/>
    <col min="12308" max="12308" width="12.28515625" style="801" customWidth="1"/>
    <col min="12309" max="12309" width="0" style="801" hidden="1" customWidth="1"/>
    <col min="12310" max="12310" width="3.7109375" style="801" customWidth="1"/>
    <col min="12311" max="12311" width="11.140625" style="801" bestFit="1" customWidth="1"/>
    <col min="12312" max="12313" width="10.5703125" style="801"/>
    <col min="12314" max="12314" width="11.140625" style="801" customWidth="1"/>
    <col min="12315" max="12544" width="10.5703125" style="801"/>
    <col min="12545" max="12552" width="0" style="801" hidden="1" customWidth="1"/>
    <col min="12553" max="12553" width="3.7109375" style="801" customWidth="1"/>
    <col min="12554" max="12554" width="3.85546875" style="801" customWidth="1"/>
    <col min="12555" max="12555" width="3.7109375" style="801" customWidth="1"/>
    <col min="12556" max="12556" width="12.7109375" style="801" customWidth="1"/>
    <col min="12557" max="12557" width="52.7109375" style="801" customWidth="1"/>
    <col min="12558" max="12561" width="0" style="801" hidden="1" customWidth="1"/>
    <col min="12562" max="12562" width="12.28515625" style="801" customWidth="1"/>
    <col min="12563" max="12563" width="6.42578125" style="801" customWidth="1"/>
    <col min="12564" max="12564" width="12.28515625" style="801" customWidth="1"/>
    <col min="12565" max="12565" width="0" style="801" hidden="1" customWidth="1"/>
    <col min="12566" max="12566" width="3.7109375" style="801" customWidth="1"/>
    <col min="12567" max="12567" width="11.140625" style="801" bestFit="1" customWidth="1"/>
    <col min="12568" max="12569" width="10.5703125" style="801"/>
    <col min="12570" max="12570" width="11.140625" style="801" customWidth="1"/>
    <col min="12571" max="12800" width="10.5703125" style="801"/>
    <col min="12801" max="12808" width="0" style="801" hidden="1" customWidth="1"/>
    <col min="12809" max="12809" width="3.7109375" style="801" customWidth="1"/>
    <col min="12810" max="12810" width="3.85546875" style="801" customWidth="1"/>
    <col min="12811" max="12811" width="3.7109375" style="801" customWidth="1"/>
    <col min="12812" max="12812" width="12.7109375" style="801" customWidth="1"/>
    <col min="12813" max="12813" width="52.7109375" style="801" customWidth="1"/>
    <col min="12814" max="12817" width="0" style="801" hidden="1" customWidth="1"/>
    <col min="12818" max="12818" width="12.28515625" style="801" customWidth="1"/>
    <col min="12819" max="12819" width="6.42578125" style="801" customWidth="1"/>
    <col min="12820" max="12820" width="12.28515625" style="801" customWidth="1"/>
    <col min="12821" max="12821" width="0" style="801" hidden="1" customWidth="1"/>
    <col min="12822" max="12822" width="3.7109375" style="801" customWidth="1"/>
    <col min="12823" max="12823" width="11.140625" style="801" bestFit="1" customWidth="1"/>
    <col min="12824" max="12825" width="10.5703125" style="801"/>
    <col min="12826" max="12826" width="11.140625" style="801" customWidth="1"/>
    <col min="12827" max="13056" width="10.5703125" style="801"/>
    <col min="13057" max="13064" width="0" style="801" hidden="1" customWidth="1"/>
    <col min="13065" max="13065" width="3.7109375" style="801" customWidth="1"/>
    <col min="13066" max="13066" width="3.85546875" style="801" customWidth="1"/>
    <col min="13067" max="13067" width="3.7109375" style="801" customWidth="1"/>
    <col min="13068" max="13068" width="12.7109375" style="801" customWidth="1"/>
    <col min="13069" max="13069" width="52.7109375" style="801" customWidth="1"/>
    <col min="13070" max="13073" width="0" style="801" hidden="1" customWidth="1"/>
    <col min="13074" max="13074" width="12.28515625" style="801" customWidth="1"/>
    <col min="13075" max="13075" width="6.42578125" style="801" customWidth="1"/>
    <col min="13076" max="13076" width="12.28515625" style="801" customWidth="1"/>
    <col min="13077" max="13077" width="0" style="801" hidden="1" customWidth="1"/>
    <col min="13078" max="13078" width="3.7109375" style="801" customWidth="1"/>
    <col min="13079" max="13079" width="11.140625" style="801" bestFit="1" customWidth="1"/>
    <col min="13080" max="13081" width="10.5703125" style="801"/>
    <col min="13082" max="13082" width="11.140625" style="801" customWidth="1"/>
    <col min="13083" max="13312" width="10.5703125" style="801"/>
    <col min="13313" max="13320" width="0" style="801" hidden="1" customWidth="1"/>
    <col min="13321" max="13321" width="3.7109375" style="801" customWidth="1"/>
    <col min="13322" max="13322" width="3.85546875" style="801" customWidth="1"/>
    <col min="13323" max="13323" width="3.7109375" style="801" customWidth="1"/>
    <col min="13324" max="13324" width="12.7109375" style="801" customWidth="1"/>
    <col min="13325" max="13325" width="52.7109375" style="801" customWidth="1"/>
    <col min="13326" max="13329" width="0" style="801" hidden="1" customWidth="1"/>
    <col min="13330" max="13330" width="12.28515625" style="801" customWidth="1"/>
    <col min="13331" max="13331" width="6.42578125" style="801" customWidth="1"/>
    <col min="13332" max="13332" width="12.28515625" style="801" customWidth="1"/>
    <col min="13333" max="13333" width="0" style="801" hidden="1" customWidth="1"/>
    <col min="13334" max="13334" width="3.7109375" style="801" customWidth="1"/>
    <col min="13335" max="13335" width="11.140625" style="801" bestFit="1" customWidth="1"/>
    <col min="13336" max="13337" width="10.5703125" style="801"/>
    <col min="13338" max="13338" width="11.140625" style="801" customWidth="1"/>
    <col min="13339" max="13568" width="10.5703125" style="801"/>
    <col min="13569" max="13576" width="0" style="801" hidden="1" customWidth="1"/>
    <col min="13577" max="13577" width="3.7109375" style="801" customWidth="1"/>
    <col min="13578" max="13578" width="3.85546875" style="801" customWidth="1"/>
    <col min="13579" max="13579" width="3.7109375" style="801" customWidth="1"/>
    <col min="13580" max="13580" width="12.7109375" style="801" customWidth="1"/>
    <col min="13581" max="13581" width="52.7109375" style="801" customWidth="1"/>
    <col min="13582" max="13585" width="0" style="801" hidden="1" customWidth="1"/>
    <col min="13586" max="13586" width="12.28515625" style="801" customWidth="1"/>
    <col min="13587" max="13587" width="6.42578125" style="801" customWidth="1"/>
    <col min="13588" max="13588" width="12.28515625" style="801" customWidth="1"/>
    <col min="13589" max="13589" width="0" style="801" hidden="1" customWidth="1"/>
    <col min="13590" max="13590" width="3.7109375" style="801" customWidth="1"/>
    <col min="13591" max="13591" width="11.140625" style="801" bestFit="1" customWidth="1"/>
    <col min="13592" max="13593" width="10.5703125" style="801"/>
    <col min="13594" max="13594" width="11.140625" style="801" customWidth="1"/>
    <col min="13595" max="13824" width="10.5703125" style="801"/>
    <col min="13825" max="13832" width="0" style="801" hidden="1" customWidth="1"/>
    <col min="13833" max="13833" width="3.7109375" style="801" customWidth="1"/>
    <col min="13834" max="13834" width="3.85546875" style="801" customWidth="1"/>
    <col min="13835" max="13835" width="3.7109375" style="801" customWidth="1"/>
    <col min="13836" max="13836" width="12.7109375" style="801" customWidth="1"/>
    <col min="13837" max="13837" width="52.7109375" style="801" customWidth="1"/>
    <col min="13838" max="13841" width="0" style="801" hidden="1" customWidth="1"/>
    <col min="13842" max="13842" width="12.28515625" style="801" customWidth="1"/>
    <col min="13843" max="13843" width="6.42578125" style="801" customWidth="1"/>
    <col min="13844" max="13844" width="12.28515625" style="801" customWidth="1"/>
    <col min="13845" max="13845" width="0" style="801" hidden="1" customWidth="1"/>
    <col min="13846" max="13846" width="3.7109375" style="801" customWidth="1"/>
    <col min="13847" max="13847" width="11.140625" style="801" bestFit="1" customWidth="1"/>
    <col min="13848" max="13849" width="10.5703125" style="801"/>
    <col min="13850" max="13850" width="11.140625" style="801" customWidth="1"/>
    <col min="13851" max="14080" width="10.5703125" style="801"/>
    <col min="14081" max="14088" width="0" style="801" hidden="1" customWidth="1"/>
    <col min="14089" max="14089" width="3.7109375" style="801" customWidth="1"/>
    <col min="14090" max="14090" width="3.85546875" style="801" customWidth="1"/>
    <col min="14091" max="14091" width="3.7109375" style="801" customWidth="1"/>
    <col min="14092" max="14092" width="12.7109375" style="801" customWidth="1"/>
    <col min="14093" max="14093" width="52.7109375" style="801" customWidth="1"/>
    <col min="14094" max="14097" width="0" style="801" hidden="1" customWidth="1"/>
    <col min="14098" max="14098" width="12.28515625" style="801" customWidth="1"/>
    <col min="14099" max="14099" width="6.42578125" style="801" customWidth="1"/>
    <col min="14100" max="14100" width="12.28515625" style="801" customWidth="1"/>
    <col min="14101" max="14101" width="0" style="801" hidden="1" customWidth="1"/>
    <col min="14102" max="14102" width="3.7109375" style="801" customWidth="1"/>
    <col min="14103" max="14103" width="11.140625" style="801" bestFit="1" customWidth="1"/>
    <col min="14104" max="14105" width="10.5703125" style="801"/>
    <col min="14106" max="14106" width="11.140625" style="801" customWidth="1"/>
    <col min="14107" max="14336" width="10.5703125" style="801"/>
    <col min="14337" max="14344" width="0" style="801" hidden="1" customWidth="1"/>
    <col min="14345" max="14345" width="3.7109375" style="801" customWidth="1"/>
    <col min="14346" max="14346" width="3.85546875" style="801" customWidth="1"/>
    <col min="14347" max="14347" width="3.7109375" style="801" customWidth="1"/>
    <col min="14348" max="14348" width="12.7109375" style="801" customWidth="1"/>
    <col min="14349" max="14349" width="52.7109375" style="801" customWidth="1"/>
    <col min="14350" max="14353" width="0" style="801" hidden="1" customWidth="1"/>
    <col min="14354" max="14354" width="12.28515625" style="801" customWidth="1"/>
    <col min="14355" max="14355" width="6.42578125" style="801" customWidth="1"/>
    <col min="14356" max="14356" width="12.28515625" style="801" customWidth="1"/>
    <col min="14357" max="14357" width="0" style="801" hidden="1" customWidth="1"/>
    <col min="14358" max="14358" width="3.7109375" style="801" customWidth="1"/>
    <col min="14359" max="14359" width="11.140625" style="801" bestFit="1" customWidth="1"/>
    <col min="14360" max="14361" width="10.5703125" style="801"/>
    <col min="14362" max="14362" width="11.140625" style="801" customWidth="1"/>
    <col min="14363" max="14592" width="10.5703125" style="801"/>
    <col min="14593" max="14600" width="0" style="801" hidden="1" customWidth="1"/>
    <col min="14601" max="14601" width="3.7109375" style="801" customWidth="1"/>
    <col min="14602" max="14602" width="3.85546875" style="801" customWidth="1"/>
    <col min="14603" max="14603" width="3.7109375" style="801" customWidth="1"/>
    <col min="14604" max="14604" width="12.7109375" style="801" customWidth="1"/>
    <col min="14605" max="14605" width="52.7109375" style="801" customWidth="1"/>
    <col min="14606" max="14609" width="0" style="801" hidden="1" customWidth="1"/>
    <col min="14610" max="14610" width="12.28515625" style="801" customWidth="1"/>
    <col min="14611" max="14611" width="6.42578125" style="801" customWidth="1"/>
    <col min="14612" max="14612" width="12.28515625" style="801" customWidth="1"/>
    <col min="14613" max="14613" width="0" style="801" hidden="1" customWidth="1"/>
    <col min="14614" max="14614" width="3.7109375" style="801" customWidth="1"/>
    <col min="14615" max="14615" width="11.140625" style="801" bestFit="1" customWidth="1"/>
    <col min="14616" max="14617" width="10.5703125" style="801"/>
    <col min="14618" max="14618" width="11.140625" style="801" customWidth="1"/>
    <col min="14619" max="14848" width="10.5703125" style="801"/>
    <col min="14849" max="14856" width="0" style="801" hidden="1" customWidth="1"/>
    <col min="14857" max="14857" width="3.7109375" style="801" customWidth="1"/>
    <col min="14858" max="14858" width="3.85546875" style="801" customWidth="1"/>
    <col min="14859" max="14859" width="3.7109375" style="801" customWidth="1"/>
    <col min="14860" max="14860" width="12.7109375" style="801" customWidth="1"/>
    <col min="14861" max="14861" width="52.7109375" style="801" customWidth="1"/>
    <col min="14862" max="14865" width="0" style="801" hidden="1" customWidth="1"/>
    <col min="14866" max="14866" width="12.28515625" style="801" customWidth="1"/>
    <col min="14867" max="14867" width="6.42578125" style="801" customWidth="1"/>
    <col min="14868" max="14868" width="12.28515625" style="801" customWidth="1"/>
    <col min="14869" max="14869" width="0" style="801" hidden="1" customWidth="1"/>
    <col min="14870" max="14870" width="3.7109375" style="801" customWidth="1"/>
    <col min="14871" max="14871" width="11.140625" style="801" bestFit="1" customWidth="1"/>
    <col min="14872" max="14873" width="10.5703125" style="801"/>
    <col min="14874" max="14874" width="11.140625" style="801" customWidth="1"/>
    <col min="14875" max="15104" width="10.5703125" style="801"/>
    <col min="15105" max="15112" width="0" style="801" hidden="1" customWidth="1"/>
    <col min="15113" max="15113" width="3.7109375" style="801" customWidth="1"/>
    <col min="15114" max="15114" width="3.85546875" style="801" customWidth="1"/>
    <col min="15115" max="15115" width="3.7109375" style="801" customWidth="1"/>
    <col min="15116" max="15116" width="12.7109375" style="801" customWidth="1"/>
    <col min="15117" max="15117" width="52.7109375" style="801" customWidth="1"/>
    <col min="15118" max="15121" width="0" style="801" hidden="1" customWidth="1"/>
    <col min="15122" max="15122" width="12.28515625" style="801" customWidth="1"/>
    <col min="15123" max="15123" width="6.42578125" style="801" customWidth="1"/>
    <col min="15124" max="15124" width="12.28515625" style="801" customWidth="1"/>
    <col min="15125" max="15125" width="0" style="801" hidden="1" customWidth="1"/>
    <col min="15126" max="15126" width="3.7109375" style="801" customWidth="1"/>
    <col min="15127" max="15127" width="11.140625" style="801" bestFit="1" customWidth="1"/>
    <col min="15128" max="15129" width="10.5703125" style="801"/>
    <col min="15130" max="15130" width="11.140625" style="801" customWidth="1"/>
    <col min="15131" max="15360" width="10.5703125" style="801"/>
    <col min="15361" max="15368" width="0" style="801" hidden="1" customWidth="1"/>
    <col min="15369" max="15369" width="3.7109375" style="801" customWidth="1"/>
    <col min="15370" max="15370" width="3.85546875" style="801" customWidth="1"/>
    <col min="15371" max="15371" width="3.7109375" style="801" customWidth="1"/>
    <col min="15372" max="15372" width="12.7109375" style="801" customWidth="1"/>
    <col min="15373" max="15373" width="52.7109375" style="801" customWidth="1"/>
    <col min="15374" max="15377" width="0" style="801" hidden="1" customWidth="1"/>
    <col min="15378" max="15378" width="12.28515625" style="801" customWidth="1"/>
    <col min="15379" max="15379" width="6.42578125" style="801" customWidth="1"/>
    <col min="15380" max="15380" width="12.28515625" style="801" customWidth="1"/>
    <col min="15381" max="15381" width="0" style="801" hidden="1" customWidth="1"/>
    <col min="15382" max="15382" width="3.7109375" style="801" customWidth="1"/>
    <col min="15383" max="15383" width="11.140625" style="801" bestFit="1" customWidth="1"/>
    <col min="15384" max="15385" width="10.5703125" style="801"/>
    <col min="15386" max="15386" width="11.140625" style="801" customWidth="1"/>
    <col min="15387" max="15616" width="10.5703125" style="801"/>
    <col min="15617" max="15624" width="0" style="801" hidden="1" customWidth="1"/>
    <col min="15625" max="15625" width="3.7109375" style="801" customWidth="1"/>
    <col min="15626" max="15626" width="3.85546875" style="801" customWidth="1"/>
    <col min="15627" max="15627" width="3.7109375" style="801" customWidth="1"/>
    <col min="15628" max="15628" width="12.7109375" style="801" customWidth="1"/>
    <col min="15629" max="15629" width="52.7109375" style="801" customWidth="1"/>
    <col min="15630" max="15633" width="0" style="801" hidden="1" customWidth="1"/>
    <col min="15634" max="15634" width="12.28515625" style="801" customWidth="1"/>
    <col min="15635" max="15635" width="6.42578125" style="801" customWidth="1"/>
    <col min="15636" max="15636" width="12.28515625" style="801" customWidth="1"/>
    <col min="15637" max="15637" width="0" style="801" hidden="1" customWidth="1"/>
    <col min="15638" max="15638" width="3.7109375" style="801" customWidth="1"/>
    <col min="15639" max="15639" width="11.140625" style="801" bestFit="1" customWidth="1"/>
    <col min="15640" max="15641" width="10.5703125" style="801"/>
    <col min="15642" max="15642" width="11.140625" style="801" customWidth="1"/>
    <col min="15643" max="15872" width="10.5703125" style="801"/>
    <col min="15873" max="15880" width="0" style="801" hidden="1" customWidth="1"/>
    <col min="15881" max="15881" width="3.7109375" style="801" customWidth="1"/>
    <col min="15882" max="15882" width="3.85546875" style="801" customWidth="1"/>
    <col min="15883" max="15883" width="3.7109375" style="801" customWidth="1"/>
    <col min="15884" max="15884" width="12.7109375" style="801" customWidth="1"/>
    <col min="15885" max="15885" width="52.7109375" style="801" customWidth="1"/>
    <col min="15886" max="15889" width="0" style="801" hidden="1" customWidth="1"/>
    <col min="15890" max="15890" width="12.28515625" style="801" customWidth="1"/>
    <col min="15891" max="15891" width="6.42578125" style="801" customWidth="1"/>
    <col min="15892" max="15892" width="12.28515625" style="801" customWidth="1"/>
    <col min="15893" max="15893" width="0" style="801" hidden="1" customWidth="1"/>
    <col min="15894" max="15894" width="3.7109375" style="801" customWidth="1"/>
    <col min="15895" max="15895" width="11.140625" style="801" bestFit="1" customWidth="1"/>
    <col min="15896" max="15897" width="10.5703125" style="801"/>
    <col min="15898" max="15898" width="11.140625" style="801" customWidth="1"/>
    <col min="15899" max="16128" width="10.5703125" style="801"/>
    <col min="16129" max="16136" width="0" style="801" hidden="1" customWidth="1"/>
    <col min="16137" max="16137" width="3.7109375" style="801" customWidth="1"/>
    <col min="16138" max="16138" width="3.85546875" style="801" customWidth="1"/>
    <col min="16139" max="16139" width="3.7109375" style="801" customWidth="1"/>
    <col min="16140" max="16140" width="12.7109375" style="801" customWidth="1"/>
    <col min="16141" max="16141" width="52.7109375" style="801" customWidth="1"/>
    <col min="16142" max="16145" width="0" style="801" hidden="1" customWidth="1"/>
    <col min="16146" max="16146" width="12.28515625" style="801" customWidth="1"/>
    <col min="16147" max="16147" width="6.42578125" style="801" customWidth="1"/>
    <col min="16148" max="16148" width="12.28515625" style="801" customWidth="1"/>
    <col min="16149" max="16149" width="0" style="801" hidden="1" customWidth="1"/>
    <col min="16150" max="16150" width="3.7109375" style="801" customWidth="1"/>
    <col min="16151" max="16151" width="11.140625" style="801" bestFit="1" customWidth="1"/>
    <col min="16152" max="16153" width="10.5703125" style="801"/>
    <col min="16154" max="16154" width="11.140625" style="801" customWidth="1"/>
    <col min="16155" max="16384" width="10.5703125" style="801"/>
  </cols>
  <sheetData>
    <row r="1" spans="1:34" hidden="1">
      <c r="Q1" s="770"/>
      <c r="R1" s="770"/>
    </row>
    <row r="2" spans="1:34" hidden="1">
      <c r="U2" s="770"/>
    </row>
    <row r="3" spans="1:34" hidden="1"/>
    <row r="4" spans="1:34" ht="3" customHeight="1">
      <c r="J4" s="688"/>
      <c r="K4" s="688"/>
      <c r="L4" s="756"/>
      <c r="M4" s="756"/>
      <c r="N4" s="756"/>
      <c r="O4" s="806"/>
      <c r="P4" s="806"/>
      <c r="Q4" s="806"/>
      <c r="R4" s="806"/>
      <c r="S4" s="806"/>
      <c r="T4" s="806"/>
      <c r="U4" s="806"/>
    </row>
    <row r="5" spans="1:34" ht="22.5" customHeight="1">
      <c r="J5" s="688"/>
      <c r="K5" s="688"/>
      <c r="L5" s="1234" t="s">
        <v>633</v>
      </c>
      <c r="M5" s="1234"/>
      <c r="N5" s="1234"/>
      <c r="O5" s="1234"/>
      <c r="P5" s="1234"/>
      <c r="Q5" s="1234"/>
      <c r="R5" s="1234"/>
      <c r="S5" s="1234"/>
      <c r="T5" s="1234"/>
      <c r="U5" s="666"/>
    </row>
    <row r="6" spans="1:34" ht="3" customHeight="1">
      <c r="J6" s="688"/>
      <c r="K6" s="688"/>
      <c r="L6" s="756"/>
      <c r="M6" s="756"/>
      <c r="N6" s="756"/>
      <c r="O6" s="757"/>
      <c r="P6" s="757"/>
      <c r="Q6" s="757"/>
      <c r="R6" s="757"/>
      <c r="S6" s="757"/>
      <c r="T6" s="757"/>
      <c r="U6" s="757"/>
      <c r="V6" s="806"/>
    </row>
    <row r="7" spans="1:34" ht="33.75">
      <c r="J7" s="688"/>
      <c r="K7" s="688"/>
      <c r="L7" s="756"/>
      <c r="M7" s="619" t="s">
        <v>747</v>
      </c>
      <c r="N7" s="756"/>
      <c r="O7" s="1246"/>
      <c r="P7" s="1247"/>
      <c r="Q7" s="1247"/>
      <c r="R7" s="1247"/>
      <c r="S7" s="1247"/>
      <c r="T7" s="1248"/>
      <c r="U7" s="769"/>
      <c r="V7" s="806"/>
    </row>
    <row r="8" spans="1:34" s="830" customFormat="1" ht="5.25">
      <c r="A8" s="810"/>
      <c r="B8" s="810"/>
      <c r="C8" s="810"/>
      <c r="D8" s="810"/>
      <c r="E8" s="810"/>
      <c r="F8" s="810"/>
      <c r="G8" s="809"/>
      <c r="H8" s="809"/>
      <c r="I8" s="796"/>
      <c r="J8" s="797"/>
      <c r="K8" s="797"/>
      <c r="L8" s="798"/>
      <c r="M8" s="798"/>
      <c r="N8" s="798"/>
      <c r="O8" s="833"/>
      <c r="P8" s="833"/>
      <c r="Q8" s="833"/>
      <c r="R8" s="833"/>
      <c r="S8" s="833"/>
      <c r="T8" s="833"/>
      <c r="U8" s="834"/>
      <c r="V8" s="835"/>
      <c r="X8" s="810"/>
      <c r="Y8" s="810"/>
      <c r="Z8" s="810"/>
      <c r="AA8" s="810"/>
      <c r="AB8" s="810"/>
      <c r="AC8" s="810"/>
      <c r="AD8" s="810"/>
      <c r="AE8" s="810"/>
      <c r="AF8" s="810"/>
      <c r="AG8" s="810"/>
      <c r="AH8" s="810"/>
    </row>
    <row r="9" spans="1:34" s="572" customFormat="1" ht="22.5">
      <c r="A9" s="773"/>
      <c r="B9" s="773"/>
      <c r="C9" s="773"/>
      <c r="D9" s="773"/>
      <c r="E9" s="773"/>
      <c r="F9" s="773"/>
      <c r="G9" s="773"/>
      <c r="H9" s="773"/>
      <c r="L9" s="501"/>
      <c r="M9" s="619" t="s">
        <v>503</v>
      </c>
      <c r="N9" s="668"/>
      <c r="O9" s="1211" t="str">
        <f>IF(NameOrPr_ch="",IF(NameOrPr="","",NameOrPr),NameOrPr_ch)</f>
        <v>Комитет по тарифам Санкт-Петербурга</v>
      </c>
      <c r="P9" s="1211"/>
      <c r="Q9" s="1211"/>
      <c r="R9" s="1211"/>
      <c r="S9" s="1211"/>
      <c r="T9" s="1211"/>
      <c r="U9" s="769"/>
      <c r="V9" s="769"/>
      <c r="W9" s="521"/>
      <c r="X9" s="773"/>
      <c r="Y9" s="773"/>
      <c r="Z9" s="773"/>
      <c r="AA9" s="773"/>
      <c r="AB9" s="773"/>
      <c r="AC9" s="773"/>
      <c r="AD9" s="773"/>
      <c r="AE9" s="773"/>
      <c r="AF9" s="773"/>
      <c r="AG9" s="773"/>
      <c r="AH9" s="773"/>
    </row>
    <row r="10" spans="1:34" s="572" customFormat="1" ht="18.75">
      <c r="A10" s="773"/>
      <c r="B10" s="773"/>
      <c r="C10" s="773"/>
      <c r="D10" s="773"/>
      <c r="E10" s="773"/>
      <c r="F10" s="773"/>
      <c r="G10" s="773"/>
      <c r="H10" s="773"/>
      <c r="L10" s="501"/>
      <c r="M10" s="619" t="s">
        <v>598</v>
      </c>
      <c r="N10" s="668"/>
      <c r="O10" s="1211" t="str">
        <f>IF(datePr_ch="",IF(datePr="","",datePr),datePr_ch)</f>
        <v>15.12.2021</v>
      </c>
      <c r="P10" s="1211"/>
      <c r="Q10" s="1211"/>
      <c r="R10" s="1211"/>
      <c r="S10" s="1211"/>
      <c r="T10" s="1211"/>
      <c r="U10" s="769"/>
      <c r="V10" s="769"/>
      <c r="W10" s="521"/>
      <c r="X10" s="773"/>
      <c r="Y10" s="773"/>
      <c r="Z10" s="773"/>
      <c r="AA10" s="773"/>
      <c r="AB10" s="773"/>
      <c r="AC10" s="773"/>
      <c r="AD10" s="773"/>
      <c r="AE10" s="773"/>
      <c r="AF10" s="773"/>
      <c r="AG10" s="773"/>
      <c r="AH10" s="773"/>
    </row>
    <row r="11" spans="1:34" s="572" customFormat="1" ht="18.75">
      <c r="A11" s="773"/>
      <c r="B11" s="773"/>
      <c r="C11" s="773"/>
      <c r="D11" s="773"/>
      <c r="E11" s="773"/>
      <c r="F11" s="773"/>
      <c r="G11" s="773"/>
      <c r="H11" s="773"/>
      <c r="L11" s="763"/>
      <c r="M11" s="619" t="s">
        <v>597</v>
      </c>
      <c r="N11" s="668"/>
      <c r="O11" s="1211" t="str">
        <f>IF(numberPr_ch="",IF(numberPr="","",numberPr),numberPr_ch)</f>
        <v>208-р</v>
      </c>
      <c r="P11" s="1211"/>
      <c r="Q11" s="1211"/>
      <c r="R11" s="1211"/>
      <c r="S11" s="1211"/>
      <c r="T11" s="1211"/>
      <c r="U11" s="769"/>
      <c r="V11" s="769"/>
      <c r="W11" s="521"/>
      <c r="X11" s="773"/>
      <c r="Y11" s="773"/>
      <c r="Z11" s="773"/>
      <c r="AA11" s="773"/>
      <c r="AB11" s="773"/>
      <c r="AC11" s="773"/>
      <c r="AD11" s="773"/>
      <c r="AE11" s="773"/>
      <c r="AF11" s="773"/>
      <c r="AG11" s="773"/>
      <c r="AH11" s="773"/>
    </row>
    <row r="12" spans="1:34" s="572" customFormat="1" ht="18.75">
      <c r="A12" s="773"/>
      <c r="B12" s="773"/>
      <c r="C12" s="773"/>
      <c r="D12" s="773"/>
      <c r="E12" s="773"/>
      <c r="F12" s="773"/>
      <c r="G12" s="773"/>
      <c r="H12" s="773"/>
      <c r="L12" s="763"/>
      <c r="M12" s="619" t="s">
        <v>502</v>
      </c>
      <c r="N12" s="668"/>
      <c r="O12" s="1211" t="str">
        <f>IF(IstPub_ch="",IF(IstPub="","",IstPub),IstPub_ch)</f>
        <v>официальный сайт Комитета по тарифам Санкт-Петербурга: http://tarifspb.ru/</v>
      </c>
      <c r="P12" s="1211"/>
      <c r="Q12" s="1211"/>
      <c r="R12" s="1211"/>
      <c r="S12" s="1211"/>
      <c r="T12" s="1211"/>
      <c r="U12" s="769"/>
      <c r="V12" s="769"/>
      <c r="W12" s="521"/>
      <c r="X12" s="773"/>
      <c r="Y12" s="773"/>
      <c r="Z12" s="773"/>
      <c r="AA12" s="773"/>
      <c r="AB12" s="773"/>
      <c r="AC12" s="773"/>
      <c r="AD12" s="773"/>
      <c r="AE12" s="773"/>
      <c r="AF12" s="773"/>
      <c r="AG12" s="773"/>
      <c r="AH12" s="773"/>
    </row>
    <row r="13" spans="1:34" s="572" customFormat="1" ht="11.25">
      <c r="A13" s="773"/>
      <c r="B13" s="773"/>
      <c r="C13" s="773"/>
      <c r="D13" s="773"/>
      <c r="E13" s="773"/>
      <c r="F13" s="773"/>
      <c r="G13" s="773"/>
      <c r="H13" s="773"/>
      <c r="L13" s="1235"/>
      <c r="M13" s="1235"/>
      <c r="N13" s="781"/>
      <c r="O13" s="769"/>
      <c r="P13" s="769"/>
      <c r="Q13" s="769"/>
      <c r="R13" s="769"/>
      <c r="S13" s="769"/>
      <c r="T13" s="769"/>
      <c r="U13" s="772" t="s">
        <v>373</v>
      </c>
      <c r="X13" s="773"/>
      <c r="Y13" s="773"/>
      <c r="Z13" s="773"/>
      <c r="AA13" s="773"/>
      <c r="AB13" s="773"/>
      <c r="AC13" s="773"/>
      <c r="AD13" s="773"/>
      <c r="AE13" s="773"/>
      <c r="AF13" s="773"/>
      <c r="AG13" s="773"/>
      <c r="AH13" s="773"/>
    </row>
    <row r="14" spans="1:34">
      <c r="J14" s="688"/>
      <c r="K14" s="688"/>
      <c r="L14" s="756"/>
      <c r="M14" s="756"/>
      <c r="N14" s="504"/>
      <c r="O14" s="1212"/>
      <c r="P14" s="1212"/>
      <c r="Q14" s="1212"/>
      <c r="R14" s="1212"/>
      <c r="S14" s="1212"/>
      <c r="T14" s="1212"/>
      <c r="U14" s="1212"/>
    </row>
    <row r="15" spans="1:34">
      <c r="J15" s="688"/>
      <c r="K15" s="688"/>
      <c r="L15" s="1163" t="s">
        <v>454</v>
      </c>
      <c r="M15" s="1163"/>
      <c r="N15" s="1163"/>
      <c r="O15" s="1163"/>
      <c r="P15" s="1163"/>
      <c r="Q15" s="1163"/>
      <c r="R15" s="1163"/>
      <c r="S15" s="1163"/>
      <c r="T15" s="1163"/>
      <c r="U15" s="1163"/>
      <c r="V15" s="1163"/>
      <c r="W15" s="1163" t="s">
        <v>455</v>
      </c>
    </row>
    <row r="16" spans="1:34" ht="14.25" customHeight="1">
      <c r="J16" s="688"/>
      <c r="K16" s="688"/>
      <c r="L16" s="1218" t="s">
        <v>92</v>
      </c>
      <c r="M16" s="1218" t="s">
        <v>641</v>
      </c>
      <c r="N16" s="663"/>
      <c r="O16" s="1219" t="s">
        <v>643</v>
      </c>
      <c r="P16" s="1220"/>
      <c r="Q16" s="1220"/>
      <c r="R16" s="1220"/>
      <c r="S16" s="1220"/>
      <c r="T16" s="1221"/>
      <c r="U16" s="1229" t="s">
        <v>341</v>
      </c>
      <c r="V16" s="1215" t="s">
        <v>275</v>
      </c>
      <c r="W16" s="1163"/>
    </row>
    <row r="17" spans="1:36" ht="14.25" customHeight="1">
      <c r="J17" s="688"/>
      <c r="K17" s="688"/>
      <c r="L17" s="1218"/>
      <c r="M17" s="1218"/>
      <c r="N17" s="664"/>
      <c r="O17" s="1224" t="s">
        <v>607</v>
      </c>
      <c r="P17" s="1222" t="s">
        <v>271</v>
      </c>
      <c r="Q17" s="1223"/>
      <c r="R17" s="1226" t="s">
        <v>656</v>
      </c>
      <c r="S17" s="1227"/>
      <c r="T17" s="1228"/>
      <c r="U17" s="1230"/>
      <c r="V17" s="1216"/>
      <c r="W17" s="1163"/>
    </row>
    <row r="18" spans="1:36" ht="33.75" customHeight="1">
      <c r="J18" s="688"/>
      <c r="K18" s="688"/>
      <c r="L18" s="1218"/>
      <c r="M18" s="1218"/>
      <c r="N18" s="665"/>
      <c r="O18" s="1225"/>
      <c r="P18" s="758" t="s">
        <v>608</v>
      </c>
      <c r="Q18" s="758" t="s">
        <v>6</v>
      </c>
      <c r="R18" s="782" t="s">
        <v>274</v>
      </c>
      <c r="S18" s="1213" t="s">
        <v>273</v>
      </c>
      <c r="T18" s="1214"/>
      <c r="U18" s="1231"/>
      <c r="V18" s="1217"/>
      <c r="W18" s="1163"/>
    </row>
    <row r="19" spans="1:36">
      <c r="J19" s="688"/>
      <c r="K19" s="571">
        <v>1</v>
      </c>
      <c r="L19" s="649" t="s">
        <v>93</v>
      </c>
      <c r="M19" s="649" t="s">
        <v>49</v>
      </c>
      <c r="N19" s="651" t="str">
        <f ca="1">OFFSET(N19,0,-1)</f>
        <v>2</v>
      </c>
      <c r="O19" s="780">
        <f ca="1">OFFSET(O19,0,-1)+1</f>
        <v>3</v>
      </c>
      <c r="P19" s="780">
        <f ca="1">OFFSET(P19,0,-1)+1</f>
        <v>4</v>
      </c>
      <c r="Q19" s="780">
        <f ca="1">OFFSET(Q19,0,-1)+1</f>
        <v>5</v>
      </c>
      <c r="R19" s="780">
        <f ca="1">OFFSET(R19,0,-1)+1</f>
        <v>6</v>
      </c>
      <c r="S19" s="1236">
        <f ca="1">OFFSET(S19,0,-1)+1</f>
        <v>7</v>
      </c>
      <c r="T19" s="1236"/>
      <c r="U19" s="780">
        <f ca="1">OFFSET(U19,0,-2)+1</f>
        <v>8</v>
      </c>
      <c r="V19" s="651">
        <f ca="1">OFFSET(V19,0,-1)</f>
        <v>8</v>
      </c>
      <c r="W19" s="780">
        <f ca="1">OFFSET(W19,0,-1)+1</f>
        <v>9</v>
      </c>
    </row>
    <row r="20" spans="1:36" ht="22.5">
      <c r="A20" s="1237">
        <v>1</v>
      </c>
      <c r="B20" s="885"/>
      <c r="C20" s="885"/>
      <c r="D20" s="885"/>
      <c r="E20" s="886"/>
      <c r="F20" s="887"/>
      <c r="G20" s="887"/>
      <c r="H20" s="887"/>
      <c r="I20" s="888"/>
      <c r="J20" s="883"/>
      <c r="K20" s="890"/>
      <c r="L20" s="783">
        <f>mergeValue(A20)</f>
        <v>1</v>
      </c>
      <c r="M20" s="643" t="s">
        <v>20</v>
      </c>
      <c r="N20" s="648"/>
      <c r="O20" s="1238"/>
      <c r="P20" s="1238"/>
      <c r="Q20" s="1238"/>
      <c r="R20" s="1238"/>
      <c r="S20" s="1238"/>
      <c r="T20" s="1238"/>
      <c r="U20" s="1238"/>
      <c r="V20" s="1238"/>
      <c r="W20" s="632" t="s">
        <v>477</v>
      </c>
      <c r="Y20" s="831"/>
      <c r="Z20" s="831" t="str">
        <f t="shared" ref="Z20:Z33" si="0">IF(M20="","",M20 )</f>
        <v>Наименование тарифа</v>
      </c>
      <c r="AA20" s="831"/>
      <c r="AB20" s="831"/>
      <c r="AC20" s="831"/>
      <c r="AI20" s="810"/>
      <c r="AJ20" s="810"/>
    </row>
    <row r="21" spans="1:36" ht="22.5">
      <c r="A21" s="1237"/>
      <c r="B21" s="1237">
        <v>1</v>
      </c>
      <c r="C21" s="885"/>
      <c r="D21" s="885"/>
      <c r="E21" s="887"/>
      <c r="F21" s="887"/>
      <c r="G21" s="887"/>
      <c r="H21" s="887"/>
      <c r="I21" s="882"/>
      <c r="J21" s="881"/>
      <c r="K21" s="884"/>
      <c r="L21" s="783" t="str">
        <f>mergeValue(A21) &amp;"."&amp; mergeValue(B21)</f>
        <v>1.1</v>
      </c>
      <c r="M21" s="694" t="s">
        <v>16</v>
      </c>
      <c r="N21" s="648"/>
      <c r="O21" s="1238"/>
      <c r="P21" s="1238"/>
      <c r="Q21" s="1238"/>
      <c r="R21" s="1238"/>
      <c r="S21" s="1238"/>
      <c r="T21" s="1238"/>
      <c r="U21" s="1238"/>
      <c r="V21" s="1238"/>
      <c r="W21" s="632" t="s">
        <v>478</v>
      </c>
      <c r="Y21" s="831"/>
      <c r="Z21" s="831" t="str">
        <f t="shared" si="0"/>
        <v>Территория действия тарифа</v>
      </c>
      <c r="AA21" s="831"/>
      <c r="AB21" s="831"/>
      <c r="AC21" s="831"/>
      <c r="AI21" s="810"/>
      <c r="AJ21" s="810"/>
    </row>
    <row r="22" spans="1:36" ht="22.5">
      <c r="A22" s="1237"/>
      <c r="B22" s="1237"/>
      <c r="C22" s="1237">
        <v>1</v>
      </c>
      <c r="D22" s="885"/>
      <c r="E22" s="887"/>
      <c r="F22" s="887"/>
      <c r="G22" s="887"/>
      <c r="H22" s="887"/>
      <c r="I22" s="889"/>
      <c r="J22" s="881"/>
      <c r="K22" s="884"/>
      <c r="L22" s="783" t="str">
        <f>mergeValue(A22) &amp;"."&amp; mergeValue(B22)&amp;"."&amp; mergeValue(C22)</f>
        <v>1.1.1</v>
      </c>
      <c r="M22" s="695" t="s">
        <v>7</v>
      </c>
      <c r="N22" s="648"/>
      <c r="O22" s="1238"/>
      <c r="P22" s="1238"/>
      <c r="Q22" s="1238"/>
      <c r="R22" s="1238"/>
      <c r="S22" s="1238"/>
      <c r="T22" s="1238"/>
      <c r="U22" s="1238"/>
      <c r="V22" s="1238"/>
      <c r="W22" s="632" t="s">
        <v>635</v>
      </c>
      <c r="Y22" s="831"/>
      <c r="Z22" s="831" t="str">
        <f t="shared" si="0"/>
        <v xml:space="preserve">Наименование системы теплоснабжения </v>
      </c>
      <c r="AA22" s="831"/>
      <c r="AB22" s="831"/>
      <c r="AC22" s="831"/>
      <c r="AI22" s="810"/>
      <c r="AJ22" s="810"/>
    </row>
    <row r="23" spans="1:36" ht="22.5">
      <c r="A23" s="1237"/>
      <c r="B23" s="1237"/>
      <c r="C23" s="1237"/>
      <c r="D23" s="1237">
        <v>1</v>
      </c>
      <c r="E23" s="887"/>
      <c r="F23" s="887"/>
      <c r="G23" s="887"/>
      <c r="H23" s="887"/>
      <c r="I23" s="889"/>
      <c r="J23" s="881"/>
      <c r="K23" s="884"/>
      <c r="L23" s="783" t="str">
        <f>mergeValue(A23) &amp;"."&amp; mergeValue(B23)&amp;"."&amp; mergeValue(C23)&amp;"."&amp; mergeValue(D23)</f>
        <v>1.1.1.1</v>
      </c>
      <c r="M23" s="696" t="s">
        <v>22</v>
      </c>
      <c r="N23" s="648"/>
      <c r="O23" s="1238"/>
      <c r="P23" s="1238"/>
      <c r="Q23" s="1238"/>
      <c r="R23" s="1238"/>
      <c r="S23" s="1238"/>
      <c r="T23" s="1238"/>
      <c r="U23" s="1238"/>
      <c r="V23" s="1238"/>
      <c r="W23" s="632" t="s">
        <v>636</v>
      </c>
      <c r="Y23" s="831"/>
      <c r="Z23" s="831" t="str">
        <f t="shared" si="0"/>
        <v xml:space="preserve">Источник тепловой энергии  </v>
      </c>
      <c r="AA23" s="831"/>
      <c r="AB23" s="831"/>
      <c r="AC23" s="831"/>
      <c r="AI23" s="810"/>
      <c r="AJ23" s="810"/>
    </row>
    <row r="24" spans="1:36" ht="101.25">
      <c r="A24" s="1237"/>
      <c r="B24" s="1237"/>
      <c r="C24" s="1237"/>
      <c r="D24" s="1237"/>
      <c r="E24" s="1237">
        <v>1</v>
      </c>
      <c r="F24" s="887"/>
      <c r="G24" s="887"/>
      <c r="H24" s="885">
        <v>1</v>
      </c>
      <c r="I24" s="1237">
        <v>1</v>
      </c>
      <c r="J24" s="887"/>
      <c r="K24" s="892"/>
      <c r="L24" s="783" t="str">
        <f>mergeValue(A24) &amp;"."&amp; mergeValue(B24)&amp;"."&amp; mergeValue(C24)&amp;"."&amp; mergeValue(D24)&amp;"."&amp; mergeValue(E24)</f>
        <v>1.1.1.1.1</v>
      </c>
      <c r="M24" s="556" t="s">
        <v>9</v>
      </c>
      <c r="N24" s="648"/>
      <c r="O24" s="1239"/>
      <c r="P24" s="1239"/>
      <c r="Q24" s="1239"/>
      <c r="R24" s="1239"/>
      <c r="S24" s="1239"/>
      <c r="T24" s="1239"/>
      <c r="U24" s="1239"/>
      <c r="V24" s="1239"/>
      <c r="W24" s="632" t="s">
        <v>640</v>
      </c>
      <c r="Y24" s="831"/>
      <c r="Z24" s="831" t="str">
        <f t="shared" si="0"/>
        <v>Схема подключения теплопотребляющей установки к коллектору источника тепловой энергии</v>
      </c>
      <c r="AA24" s="831"/>
      <c r="AB24" s="831"/>
      <c r="AC24" s="831"/>
      <c r="AI24" s="810"/>
      <c r="AJ24" s="810"/>
    </row>
    <row r="25" spans="1:36" ht="90">
      <c r="A25" s="1237"/>
      <c r="B25" s="1237"/>
      <c r="C25" s="1237"/>
      <c r="D25" s="1237"/>
      <c r="E25" s="1237"/>
      <c r="F25" s="1237">
        <v>1</v>
      </c>
      <c r="G25" s="885"/>
      <c r="H25" s="885"/>
      <c r="I25" s="1237"/>
      <c r="J25" s="1237">
        <v>1</v>
      </c>
      <c r="K25" s="893"/>
      <c r="L25" s="783" t="str">
        <f>mergeValue(A25) &amp;"."&amp; mergeValue(B25)&amp;"."&amp; mergeValue(C25)&amp;"."&amp; mergeValue(D25)&amp;"."&amp; mergeValue(E25)&amp;"."&amp; mergeValue(F25)</f>
        <v>1.1.1.1.1.1</v>
      </c>
      <c r="M25" s="557" t="s">
        <v>10</v>
      </c>
      <c r="N25" s="648"/>
      <c r="O25" s="1239"/>
      <c r="P25" s="1239"/>
      <c r="Q25" s="1239"/>
      <c r="R25" s="1239"/>
      <c r="S25" s="1239"/>
      <c r="T25" s="1239"/>
      <c r="U25" s="1239"/>
      <c r="V25" s="1239"/>
      <c r="W25" s="632" t="s">
        <v>638</v>
      </c>
      <c r="Y25" s="831"/>
      <c r="Z25" s="831" t="str">
        <f t="shared" si="0"/>
        <v>Группа потребителей</v>
      </c>
      <c r="AA25" s="831"/>
      <c r="AB25" s="831"/>
      <c r="AC25" s="831"/>
      <c r="AI25" s="810"/>
      <c r="AJ25" s="810"/>
    </row>
    <row r="26" spans="1:36" ht="189" customHeight="1">
      <c r="A26" s="1237"/>
      <c r="B26" s="1237"/>
      <c r="C26" s="1237"/>
      <c r="D26" s="1237"/>
      <c r="E26" s="1237"/>
      <c r="F26" s="1237"/>
      <c r="G26" s="885">
        <v>1</v>
      </c>
      <c r="H26" s="885"/>
      <c r="I26" s="1237"/>
      <c r="J26" s="1237"/>
      <c r="K26" s="893">
        <v>1</v>
      </c>
      <c r="L26" s="783" t="str">
        <f>mergeValue(A26) &amp;"."&amp; mergeValue(B26)&amp;"."&amp; mergeValue(C26)&amp;"."&amp; mergeValue(D26)&amp;"."&amp; mergeValue(E26)&amp;"."&amp; mergeValue(F26)&amp;"."&amp; mergeValue(G26)</f>
        <v>1.1.1.1.1.1.1</v>
      </c>
      <c r="M26" s="1071"/>
      <c r="N26" s="648"/>
      <c r="O26" s="765"/>
      <c r="P26" s="765"/>
      <c r="Q26" s="1096"/>
      <c r="R26" s="1232"/>
      <c r="S26" s="1233" t="s">
        <v>84</v>
      </c>
      <c r="T26" s="1232"/>
      <c r="U26" s="1233" t="s">
        <v>85</v>
      </c>
      <c r="V26" s="765"/>
      <c r="W26" s="1208" t="s">
        <v>657</v>
      </c>
      <c r="X26" s="810" t="str">
        <f>strCheckDate(O27:V27)</f>
        <v/>
      </c>
      <c r="Y26" s="831"/>
      <c r="Z26" s="831" t="str">
        <f t="shared" si="0"/>
        <v/>
      </c>
      <c r="AA26" s="831"/>
      <c r="AB26" s="831"/>
      <c r="AC26" s="831"/>
      <c r="AI26" s="810"/>
      <c r="AJ26" s="810"/>
    </row>
    <row r="27" spans="1:36" ht="11.25" hidden="1">
      <c r="A27" s="1237"/>
      <c r="B27" s="1237"/>
      <c r="C27" s="1237"/>
      <c r="D27" s="1237"/>
      <c r="E27" s="1237"/>
      <c r="F27" s="1237"/>
      <c r="G27" s="885"/>
      <c r="H27" s="885"/>
      <c r="I27" s="1237"/>
      <c r="J27" s="1237"/>
      <c r="K27" s="893"/>
      <c r="L27" s="802"/>
      <c r="M27" s="648"/>
      <c r="N27" s="648"/>
      <c r="O27" s="765"/>
      <c r="P27" s="765"/>
      <c r="Q27" s="771" t="str">
        <f>R26 &amp; "-" &amp; T26</f>
        <v>-</v>
      </c>
      <c r="R27" s="1232"/>
      <c r="S27" s="1233"/>
      <c r="T27" s="1232"/>
      <c r="U27" s="1233"/>
      <c r="V27" s="765"/>
      <c r="W27" s="1209"/>
      <c r="Y27" s="831"/>
      <c r="Z27" s="831" t="str">
        <f t="shared" si="0"/>
        <v/>
      </c>
      <c r="AA27" s="831"/>
      <c r="AB27" s="831"/>
      <c r="AC27" s="831"/>
      <c r="AI27" s="810"/>
      <c r="AJ27" s="810"/>
    </row>
    <row r="28" spans="1:36" ht="15" customHeight="1">
      <c r="A28" s="1237"/>
      <c r="B28" s="1237"/>
      <c r="C28" s="1237"/>
      <c r="D28" s="1237"/>
      <c r="E28" s="1237"/>
      <c r="F28" s="1237"/>
      <c r="G28" s="887"/>
      <c r="H28" s="885"/>
      <c r="I28" s="1237"/>
      <c r="J28" s="1237"/>
      <c r="K28" s="892"/>
      <c r="L28" s="690"/>
      <c r="M28" s="559" t="s">
        <v>25</v>
      </c>
      <c r="N28" s="767"/>
      <c r="O28" s="767"/>
      <c r="P28" s="767"/>
      <c r="Q28" s="767"/>
      <c r="R28" s="767"/>
      <c r="S28" s="767"/>
      <c r="T28" s="767"/>
      <c r="U28" s="767"/>
      <c r="V28" s="764"/>
      <c r="W28" s="1210"/>
      <c r="Y28" s="831"/>
      <c r="Z28" s="831" t="str">
        <f t="shared" si="0"/>
        <v>Добавить вид теплоносителя (параметры теплоносителя)</v>
      </c>
      <c r="AA28" s="831"/>
      <c r="AB28" s="831"/>
      <c r="AC28" s="831"/>
      <c r="AI28" s="810"/>
      <c r="AJ28" s="810"/>
    </row>
    <row r="29" spans="1:36" ht="15" customHeight="1">
      <c r="A29" s="1237"/>
      <c r="B29" s="1237"/>
      <c r="C29" s="1237"/>
      <c r="D29" s="1237"/>
      <c r="E29" s="1237"/>
      <c r="F29" s="887"/>
      <c r="G29" s="887"/>
      <c r="H29" s="885"/>
      <c r="I29" s="1237"/>
      <c r="J29" s="887"/>
      <c r="K29" s="892"/>
      <c r="L29" s="690"/>
      <c r="M29" s="558" t="s">
        <v>11</v>
      </c>
      <c r="N29" s="767"/>
      <c r="O29" s="767"/>
      <c r="P29" s="767"/>
      <c r="Q29" s="767"/>
      <c r="R29" s="767"/>
      <c r="S29" s="767"/>
      <c r="T29" s="767"/>
      <c r="U29" s="766"/>
      <c r="V29" s="767"/>
      <c r="W29" s="667"/>
      <c r="Y29" s="831"/>
      <c r="Z29" s="831" t="str">
        <f t="shared" si="0"/>
        <v>Добавить группу потребителей</v>
      </c>
      <c r="AA29" s="831"/>
      <c r="AB29" s="831"/>
      <c r="AC29" s="831"/>
      <c r="AI29" s="810"/>
      <c r="AJ29" s="810"/>
    </row>
    <row r="30" spans="1:36" ht="15" customHeight="1">
      <c r="A30" s="1237"/>
      <c r="B30" s="1237"/>
      <c r="C30" s="1237"/>
      <c r="D30" s="1237"/>
      <c r="E30" s="891"/>
      <c r="F30" s="887"/>
      <c r="G30" s="887"/>
      <c r="H30" s="887"/>
      <c r="I30" s="883"/>
      <c r="J30" s="880"/>
      <c r="K30" s="890"/>
      <c r="L30" s="690"/>
      <c r="M30" s="762" t="s">
        <v>12</v>
      </c>
      <c r="N30" s="767"/>
      <c r="O30" s="767"/>
      <c r="P30" s="767"/>
      <c r="Q30" s="767"/>
      <c r="R30" s="767"/>
      <c r="S30" s="767"/>
      <c r="T30" s="767"/>
      <c r="U30" s="766"/>
      <c r="V30" s="767"/>
      <c r="W30" s="667"/>
      <c r="Y30" s="831"/>
      <c r="Z30" s="831" t="str">
        <f t="shared" si="0"/>
        <v>Добавить схему подключения</v>
      </c>
      <c r="AA30" s="831"/>
      <c r="AB30" s="831"/>
      <c r="AC30" s="831"/>
      <c r="AI30" s="810"/>
      <c r="AJ30" s="810"/>
    </row>
    <row r="31" spans="1:36" ht="15" customHeight="1">
      <c r="A31" s="1237"/>
      <c r="B31" s="1237"/>
      <c r="C31" s="1237"/>
      <c r="D31" s="891"/>
      <c r="E31" s="891"/>
      <c r="F31" s="887"/>
      <c r="G31" s="887"/>
      <c r="H31" s="887"/>
      <c r="I31" s="883"/>
      <c r="J31" s="880"/>
      <c r="K31" s="890"/>
      <c r="L31" s="690"/>
      <c r="M31" s="761" t="s">
        <v>17</v>
      </c>
      <c r="N31" s="767"/>
      <c r="O31" s="767"/>
      <c r="P31" s="767"/>
      <c r="Q31" s="767"/>
      <c r="R31" s="767"/>
      <c r="S31" s="767"/>
      <c r="T31" s="767"/>
      <c r="U31" s="766"/>
      <c r="V31" s="767"/>
      <c r="W31" s="667"/>
      <c r="Y31" s="831"/>
      <c r="Z31" s="831" t="str">
        <f t="shared" si="0"/>
        <v>Добавить источник тепловой энергии</v>
      </c>
      <c r="AA31" s="831"/>
      <c r="AB31" s="831"/>
      <c r="AC31" s="831"/>
      <c r="AI31" s="810"/>
      <c r="AJ31" s="810"/>
    </row>
    <row r="32" spans="1:36" ht="15" customHeight="1">
      <c r="A32" s="1237"/>
      <c r="B32" s="1237"/>
      <c r="C32" s="891"/>
      <c r="D32" s="891"/>
      <c r="E32" s="891"/>
      <c r="F32" s="891"/>
      <c r="G32" s="896"/>
      <c r="H32" s="883"/>
      <c r="I32" s="894"/>
      <c r="J32" s="880"/>
      <c r="K32" s="895"/>
      <c r="L32" s="690"/>
      <c r="M32" s="760" t="s">
        <v>18</v>
      </c>
      <c r="N32" s="767"/>
      <c r="O32" s="767"/>
      <c r="P32" s="767"/>
      <c r="Q32" s="767"/>
      <c r="R32" s="767"/>
      <c r="S32" s="767"/>
      <c r="T32" s="767"/>
      <c r="U32" s="766"/>
      <c r="V32" s="767"/>
      <c r="W32" s="667"/>
      <c r="Y32" s="831"/>
      <c r="Z32" s="831" t="str">
        <f t="shared" si="0"/>
        <v>Добавить наименование системы теплоснабжения</v>
      </c>
      <c r="AA32" s="831"/>
      <c r="AB32" s="831"/>
      <c r="AC32" s="831"/>
      <c r="AI32" s="810"/>
      <c r="AJ32" s="810"/>
    </row>
    <row r="33" spans="1:36" ht="15" customHeight="1">
      <c r="A33" s="1237"/>
      <c r="B33" s="891"/>
      <c r="C33" s="891"/>
      <c r="D33" s="891"/>
      <c r="E33" s="891"/>
      <c r="F33" s="891"/>
      <c r="G33" s="896"/>
      <c r="H33" s="883"/>
      <c r="I33" s="883"/>
      <c r="J33" s="880"/>
      <c r="K33" s="890"/>
      <c r="L33" s="690"/>
      <c r="M33" s="735" t="s">
        <v>19</v>
      </c>
      <c r="N33" s="767"/>
      <c r="O33" s="767"/>
      <c r="P33" s="767"/>
      <c r="Q33" s="767"/>
      <c r="R33" s="767"/>
      <c r="S33" s="767"/>
      <c r="T33" s="767"/>
      <c r="U33" s="766"/>
      <c r="V33" s="767"/>
      <c r="W33" s="667"/>
      <c r="Y33" s="831"/>
      <c r="Z33" s="831" t="str">
        <f t="shared" si="0"/>
        <v>Добавить территорию действия тарифа</v>
      </c>
      <c r="AA33" s="831"/>
      <c r="AB33" s="831"/>
      <c r="AC33" s="831"/>
      <c r="AI33" s="810"/>
      <c r="AJ33" s="810"/>
    </row>
    <row r="34" spans="1:36" s="744" customFormat="1" ht="15" customHeight="1">
      <c r="A34" s="879"/>
      <c r="B34" s="879"/>
      <c r="C34" s="879"/>
      <c r="D34" s="879"/>
      <c r="E34" s="879"/>
      <c r="F34" s="879"/>
      <c r="G34" s="879"/>
      <c r="H34" s="879"/>
      <c r="I34" s="879"/>
      <c r="J34" s="879"/>
      <c r="K34" s="879"/>
      <c r="L34" s="494"/>
      <c r="M34" s="738" t="s">
        <v>309</v>
      </c>
      <c r="N34" s="767"/>
      <c r="O34" s="767"/>
      <c r="P34" s="767"/>
      <c r="Q34" s="767"/>
      <c r="R34" s="767"/>
      <c r="S34" s="767"/>
      <c r="T34" s="767"/>
      <c r="U34" s="766"/>
      <c r="V34" s="767"/>
      <c r="W34" s="667"/>
      <c r="X34" s="723"/>
      <c r="Y34" s="723"/>
      <c r="Z34" s="723"/>
      <c r="AA34" s="723"/>
      <c r="AB34" s="723"/>
      <c r="AC34" s="723"/>
      <c r="AD34" s="723"/>
      <c r="AE34" s="723"/>
      <c r="AF34" s="723"/>
      <c r="AG34" s="723"/>
      <c r="AH34" s="723"/>
    </row>
    <row r="35" spans="1:36" ht="11.25">
      <c r="A35" s="801"/>
      <c r="B35" s="801"/>
      <c r="C35" s="801"/>
      <c r="D35" s="801"/>
      <c r="E35" s="801"/>
      <c r="F35" s="801"/>
      <c r="G35" s="801"/>
      <c r="H35" s="801"/>
      <c r="I35" s="801"/>
      <c r="J35" s="801"/>
      <c r="K35" s="801"/>
      <c r="X35" s="801"/>
      <c r="Y35" s="801"/>
      <c r="Z35" s="801"/>
      <c r="AA35" s="801"/>
      <c r="AB35" s="801"/>
      <c r="AC35" s="801"/>
      <c r="AD35" s="801"/>
      <c r="AE35" s="801"/>
      <c r="AF35" s="801"/>
      <c r="AG35" s="801"/>
      <c r="AH35" s="801"/>
    </row>
    <row r="36" spans="1:36" ht="105.75" customHeight="1">
      <c r="L36" s="1">
        <v>1</v>
      </c>
      <c r="M36" s="1201" t="s">
        <v>634</v>
      </c>
      <c r="N36" s="1201"/>
      <c r="O36" s="1201"/>
      <c r="P36" s="1201"/>
      <c r="Q36" s="1201"/>
      <c r="R36" s="1201"/>
      <c r="S36" s="1201"/>
      <c r="T36" s="1201"/>
      <c r="U36" s="1201"/>
      <c r="V36" s="1201"/>
      <c r="W36" s="1201"/>
    </row>
  </sheetData>
  <sheetProtection password="FA9C" sheet="1" objects="1" scenarios="1" formatColumns="0" formatRows="0"/>
  <mergeCells count="40">
    <mergeCell ref="L13:M13"/>
    <mergeCell ref="L5:T5"/>
    <mergeCell ref="O9:T9"/>
    <mergeCell ref="O10:T10"/>
    <mergeCell ref="O11:T11"/>
    <mergeCell ref="O12:T12"/>
    <mergeCell ref="S18:T18"/>
    <mergeCell ref="O14:U14"/>
    <mergeCell ref="L15:V15"/>
    <mergeCell ref="W15:W18"/>
    <mergeCell ref="L16:L18"/>
    <mergeCell ref="M16:M18"/>
    <mergeCell ref="O16:T16"/>
    <mergeCell ref="U16:U18"/>
    <mergeCell ref="A20:A33"/>
    <mergeCell ref="O20:V20"/>
    <mergeCell ref="B21:B32"/>
    <mergeCell ref="O21:V21"/>
    <mergeCell ref="C22:C31"/>
    <mergeCell ref="O22:V22"/>
    <mergeCell ref="D23:D30"/>
    <mergeCell ref="O23:V23"/>
    <mergeCell ref="I24:I29"/>
    <mergeCell ref="J25:J28"/>
    <mergeCell ref="W26:W28"/>
    <mergeCell ref="M36:W36"/>
    <mergeCell ref="O7:T7"/>
    <mergeCell ref="E24:E29"/>
    <mergeCell ref="O24:V24"/>
    <mergeCell ref="F25:F28"/>
    <mergeCell ref="O25:V25"/>
    <mergeCell ref="R26:R27"/>
    <mergeCell ref="S26:S27"/>
    <mergeCell ref="T26:T27"/>
    <mergeCell ref="U26:U27"/>
    <mergeCell ref="S19:T19"/>
    <mergeCell ref="V16:V18"/>
    <mergeCell ref="O17:O18"/>
    <mergeCell ref="P17:Q17"/>
    <mergeCell ref="R17:T17"/>
  </mergeCells>
  <dataValidations count="1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dataValidation allowBlank="1" showInputMessage="1" showErrorMessage="1" prompt="Для выбора выполните двойной щелчок левой клавиши мыши по соответствующей ячейке." sqref="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262170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U327706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393242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458778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524314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589850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655386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720922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786458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851994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917530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983066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196634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65562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131098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S26"/>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R26"/>
    <dataValidation type="list" allowBlank="1" showInputMessage="1" showErrorMessage="1" errorTitle="Ошибка" error="Выберите значение из списка" sqref="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M26">
      <formula1>kind_of_heat_transfer</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formula1>900</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formula1>kind_of_cons</formula1>
    </dataValidation>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formula1>kind_of_scheme_in</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O7">
      <formula1>900</formula1>
    </dataValidation>
    <dataValidation type="list" allowBlank="1" showInputMessage="1" showErrorMessage="1" errorTitle="Ошибка" error="Выберите значение из списка" prompt="Выберите значение из списка" sqref="O25:V25">
      <formula1>kind_of_cons</formula1>
    </dataValidation>
  </dataValidation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8">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184</v>
      </c>
    </row>
    <row r="2" spans="1:20" ht="22.5">
      <c r="F2" s="1202" t="s">
        <v>492</v>
      </c>
      <c r="G2" s="1203"/>
      <c r="H2" s="1204"/>
      <c r="I2" s="642"/>
    </row>
    <row r="3" spans="1:20" ht="3" customHeight="1"/>
    <row r="4" spans="1:20" s="572" customFormat="1" ht="11.25">
      <c r="A4" s="592"/>
      <c r="B4" s="592"/>
      <c r="C4" s="592"/>
      <c r="D4" s="592"/>
      <c r="F4" s="1163" t="s">
        <v>454</v>
      </c>
      <c r="G4" s="1163"/>
      <c r="H4" s="1163"/>
      <c r="I4" s="1205"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05"/>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493</v>
      </c>
      <c r="H7" s="606" t="str">
        <f>IF(dateCh="","",dateCh)</f>
        <v>27.12.2021</v>
      </c>
      <c r="I7" s="583" t="s">
        <v>494</v>
      </c>
      <c r="J7" s="617"/>
      <c r="K7" s="592"/>
      <c r="L7" s="592"/>
      <c r="M7" s="592"/>
      <c r="N7" s="592"/>
      <c r="O7" s="592"/>
      <c r="P7" s="592"/>
      <c r="Q7" s="592"/>
      <c r="R7" s="592"/>
      <c r="S7" s="592"/>
      <c r="T7" s="592"/>
    </row>
    <row r="8" spans="1:20" s="572" customFormat="1" ht="45">
      <c r="A8" s="1206">
        <v>1</v>
      </c>
      <c r="B8" s="592"/>
      <c r="C8" s="592"/>
      <c r="D8" s="592"/>
      <c r="F8" s="618" t="str">
        <f>"2." &amp;mergeValue(A8)</f>
        <v>2.1</v>
      </c>
      <c r="G8" s="634" t="s">
        <v>495</v>
      </c>
      <c r="H8" s="606"/>
      <c r="I8" s="583" t="s">
        <v>592</v>
      </c>
      <c r="J8" s="617"/>
      <c r="K8" s="592"/>
      <c r="L8" s="592"/>
      <c r="M8" s="592"/>
      <c r="N8" s="592"/>
      <c r="O8" s="592"/>
      <c r="P8" s="592"/>
      <c r="Q8" s="592"/>
      <c r="R8" s="592"/>
      <c r="S8" s="592"/>
      <c r="T8" s="592"/>
    </row>
    <row r="9" spans="1:20" s="572" customFormat="1" ht="22.5">
      <c r="A9" s="1206"/>
      <c r="B9" s="592"/>
      <c r="C9" s="592"/>
      <c r="D9" s="592"/>
      <c r="F9" s="618" t="str">
        <f>"3." &amp;mergeValue(A9)</f>
        <v>3.1</v>
      </c>
      <c r="G9" s="634" t="s">
        <v>496</v>
      </c>
      <c r="H9" s="606"/>
      <c r="I9" s="583" t="s">
        <v>590</v>
      </c>
      <c r="J9" s="617"/>
      <c r="K9" s="592"/>
      <c r="L9" s="592"/>
      <c r="M9" s="592"/>
      <c r="N9" s="592"/>
      <c r="O9" s="592"/>
      <c r="P9" s="592"/>
      <c r="Q9" s="592"/>
      <c r="R9" s="592"/>
      <c r="S9" s="592"/>
      <c r="T9" s="592"/>
    </row>
    <row r="10" spans="1:20" s="572" customFormat="1" ht="22.5">
      <c r="A10" s="1206"/>
      <c r="B10" s="592"/>
      <c r="C10" s="592"/>
      <c r="D10" s="592"/>
      <c r="F10" s="618" t="str">
        <f>"4."&amp;mergeValue(A10)</f>
        <v>4.1</v>
      </c>
      <c r="G10" s="634" t="s">
        <v>497</v>
      </c>
      <c r="H10" s="607" t="s">
        <v>458</v>
      </c>
      <c r="I10" s="583"/>
      <c r="J10" s="617"/>
      <c r="K10" s="592"/>
      <c r="L10" s="592"/>
      <c r="M10" s="592"/>
      <c r="N10" s="592"/>
      <c r="O10" s="592"/>
      <c r="P10" s="592"/>
      <c r="Q10" s="592"/>
      <c r="R10" s="592"/>
      <c r="S10" s="592"/>
      <c r="T10" s="592"/>
    </row>
    <row r="11" spans="1:20" s="572" customFormat="1" ht="18.75">
      <c r="A11" s="1206"/>
      <c r="B11" s="1206">
        <v>1</v>
      </c>
      <c r="C11" s="625"/>
      <c r="D11" s="625"/>
      <c r="F11" s="618" t="str">
        <f>"4."&amp;mergeValue(A11) &amp;"."&amp;mergeValue(B11)</f>
        <v>4.1.1</v>
      </c>
      <c r="G11" s="613" t="s">
        <v>594</v>
      </c>
      <c r="H11" s="606" t="str">
        <f>IF(region_name="","",region_name)</f>
        <v>г.Санкт-Петербург</v>
      </c>
      <c r="I11" s="583" t="s">
        <v>500</v>
      </c>
      <c r="J11" s="617"/>
      <c r="K11" s="592"/>
      <c r="L11" s="592"/>
      <c r="M11" s="592"/>
      <c r="N11" s="592"/>
      <c r="O11" s="592"/>
      <c r="P11" s="592"/>
      <c r="Q11" s="592"/>
      <c r="R11" s="592"/>
      <c r="S11" s="592"/>
      <c r="T11" s="592"/>
    </row>
    <row r="12" spans="1:20" s="572" customFormat="1" ht="22.5">
      <c r="A12" s="1206"/>
      <c r="B12" s="1206"/>
      <c r="C12" s="1206">
        <v>1</v>
      </c>
      <c r="D12" s="625"/>
      <c r="F12" s="618" t="str">
        <f>"4."&amp;mergeValue(A12) &amp;"."&amp;mergeValue(B12)&amp;"."&amp;mergeValue(C12)</f>
        <v>4.1.1.1</v>
      </c>
      <c r="G12" s="624" t="s">
        <v>498</v>
      </c>
      <c r="H12" s="606"/>
      <c r="I12" s="583" t="s">
        <v>501</v>
      </c>
      <c r="J12" s="617"/>
      <c r="K12" s="592"/>
      <c r="L12" s="592"/>
      <c r="M12" s="592"/>
      <c r="N12" s="592"/>
      <c r="O12" s="592"/>
      <c r="P12" s="592"/>
      <c r="Q12" s="592"/>
      <c r="R12" s="592"/>
      <c r="S12" s="592"/>
      <c r="T12" s="592"/>
    </row>
    <row r="13" spans="1:20" s="572" customFormat="1" ht="39" customHeight="1">
      <c r="A13" s="1206"/>
      <c r="B13" s="1206"/>
      <c r="C13" s="1206"/>
      <c r="D13" s="625">
        <v>1</v>
      </c>
      <c r="F13" s="618" t="str">
        <f>"4."&amp;mergeValue(A13) &amp;"."&amp;mergeValue(B13)&amp;"."&amp;mergeValue(C13)&amp;"."&amp;mergeValue(D13)</f>
        <v>4.1.1.1.1</v>
      </c>
      <c r="G13" s="635" t="s">
        <v>499</v>
      </c>
      <c r="H13" s="606"/>
      <c r="I13" s="1207" t="s">
        <v>593</v>
      </c>
      <c r="J13" s="617"/>
      <c r="K13" s="592"/>
      <c r="L13" s="592"/>
      <c r="M13" s="592"/>
      <c r="N13" s="592"/>
      <c r="O13" s="592"/>
      <c r="P13" s="592"/>
      <c r="Q13" s="592"/>
      <c r="R13" s="592"/>
      <c r="S13" s="592"/>
      <c r="T13" s="592"/>
    </row>
    <row r="14" spans="1:20" s="572" customFormat="1" ht="18.75">
      <c r="A14" s="1206"/>
      <c r="B14" s="1206"/>
      <c r="C14" s="1206"/>
      <c r="D14" s="625"/>
      <c r="F14" s="621"/>
      <c r="G14" s="552" t="s">
        <v>4</v>
      </c>
      <c r="H14" s="626"/>
      <c r="I14" s="1207"/>
      <c r="J14" s="617"/>
      <c r="K14" s="592"/>
      <c r="L14" s="592"/>
      <c r="M14" s="592"/>
      <c r="N14" s="592"/>
      <c r="O14" s="592"/>
      <c r="P14" s="592"/>
      <c r="Q14" s="592"/>
      <c r="R14" s="592"/>
      <c r="S14" s="592"/>
      <c r="T14" s="592"/>
    </row>
    <row r="15" spans="1:20" s="572" customFormat="1" ht="18.75">
      <c r="A15" s="1206"/>
      <c r="B15" s="1206"/>
      <c r="C15" s="625"/>
      <c r="D15" s="625"/>
      <c r="F15" s="636"/>
      <c r="G15" s="579" t="s">
        <v>403</v>
      </c>
      <c r="H15" s="637"/>
      <c r="I15" s="638"/>
      <c r="J15" s="617"/>
      <c r="K15" s="592"/>
      <c r="L15" s="592"/>
      <c r="M15" s="592"/>
      <c r="N15" s="592"/>
      <c r="O15" s="592"/>
      <c r="P15" s="592"/>
      <c r="Q15" s="592"/>
      <c r="R15" s="592"/>
      <c r="S15" s="592"/>
      <c r="T15" s="592"/>
    </row>
    <row r="16" spans="1:20" s="572" customFormat="1" ht="18.75">
      <c r="A16" s="1206"/>
      <c r="B16" s="592"/>
      <c r="C16" s="592"/>
      <c r="D16" s="592"/>
      <c r="F16" s="621"/>
      <c r="G16" s="560" t="s">
        <v>507</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506</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201" t="s">
        <v>595</v>
      </c>
      <c r="H19" s="1201"/>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8">
    <tabColor rgb="FFEAEBEE"/>
    <pageSetUpPr fitToPage="1"/>
  </sheetPr>
  <dimension ref="A1:AG34"/>
  <sheetViews>
    <sheetView showGridLines="0" topLeftCell="I4" zoomScaleNormal="100" workbookViewId="0"/>
  </sheetViews>
  <sheetFormatPr defaultColWidth="10.5703125" defaultRowHeight="14.25"/>
  <cols>
    <col min="1" max="6" width="10.5703125" style="186" hidden="1" customWidth="1"/>
    <col min="7" max="8" width="9.140625" style="512" hidden="1" customWidth="1"/>
    <col min="9" max="9" width="3.7109375" style="485" customWidth="1"/>
    <col min="10" max="11" width="3.7109375" style="484" customWidth="1"/>
    <col min="12" max="12" width="12.7109375" style="478" customWidth="1"/>
    <col min="13" max="13" width="44.7109375" style="478" customWidth="1"/>
    <col min="14" max="14" width="1.7109375" style="478" hidden="1" customWidth="1"/>
    <col min="15" max="15" width="23.7109375" style="478" customWidth="1"/>
    <col min="16" max="17" width="1.7109375" style="478" hidden="1" customWidth="1"/>
    <col min="18" max="18" width="11.7109375" style="478" customWidth="1"/>
    <col min="19" max="19" width="3.7109375" style="478" customWidth="1"/>
    <col min="20" max="20" width="11.7109375" style="478" customWidth="1"/>
    <col min="21" max="21" width="8.5703125" style="478" hidden="1" customWidth="1"/>
    <col min="22" max="22" width="4.7109375" style="478" customWidth="1"/>
    <col min="23" max="23" width="115.7109375" style="478" customWidth="1"/>
    <col min="24" max="33" width="10.5703125" style="502"/>
    <col min="34" max="256" width="10.5703125" style="478"/>
    <col min="257" max="264" width="0" style="478" hidden="1" customWidth="1"/>
    <col min="265" max="267" width="3.7109375" style="478" customWidth="1"/>
    <col min="268" max="268" width="12.7109375" style="478" customWidth="1"/>
    <col min="269" max="269" width="51.140625" style="478" customWidth="1"/>
    <col min="270" max="270" width="0" style="478" hidden="1" customWidth="1"/>
    <col min="271" max="271" width="18.7109375" style="478" customWidth="1"/>
    <col min="272" max="273" width="0" style="478" hidden="1" customWidth="1"/>
    <col min="274" max="274" width="11.7109375" style="478" customWidth="1"/>
    <col min="275" max="275" width="6.42578125" style="478" bestFit="1" customWidth="1"/>
    <col min="276" max="276" width="11.7109375" style="478" customWidth="1"/>
    <col min="277" max="277" width="0" style="478" hidden="1" customWidth="1"/>
    <col min="278" max="278" width="3.7109375" style="478" customWidth="1"/>
    <col min="279" max="279" width="11.140625" style="478" bestFit="1" customWidth="1"/>
    <col min="280" max="512" width="10.5703125" style="478"/>
    <col min="513" max="520" width="0" style="478" hidden="1" customWidth="1"/>
    <col min="521" max="523" width="3.7109375" style="478" customWidth="1"/>
    <col min="524" max="524" width="12.7109375" style="478" customWidth="1"/>
    <col min="525" max="525" width="51.140625" style="478" customWidth="1"/>
    <col min="526" max="526" width="0" style="478" hidden="1" customWidth="1"/>
    <col min="527" max="527" width="18.7109375" style="478" customWidth="1"/>
    <col min="528" max="529" width="0" style="478" hidden="1" customWidth="1"/>
    <col min="530" max="530" width="11.7109375" style="478" customWidth="1"/>
    <col min="531" max="531" width="6.42578125" style="478" bestFit="1" customWidth="1"/>
    <col min="532" max="532" width="11.7109375" style="478" customWidth="1"/>
    <col min="533" max="533" width="0" style="478" hidden="1" customWidth="1"/>
    <col min="534" max="534" width="3.7109375" style="478" customWidth="1"/>
    <col min="535" max="535" width="11.140625" style="478" bestFit="1" customWidth="1"/>
    <col min="536" max="768" width="10.5703125" style="478"/>
    <col min="769" max="776" width="0" style="478" hidden="1" customWidth="1"/>
    <col min="777" max="779" width="3.7109375" style="478" customWidth="1"/>
    <col min="780" max="780" width="12.7109375" style="478" customWidth="1"/>
    <col min="781" max="781" width="51.140625" style="478" customWidth="1"/>
    <col min="782" max="782" width="0" style="478" hidden="1" customWidth="1"/>
    <col min="783" max="783" width="18.7109375" style="478" customWidth="1"/>
    <col min="784" max="785" width="0" style="478" hidden="1" customWidth="1"/>
    <col min="786" max="786" width="11.7109375" style="478" customWidth="1"/>
    <col min="787" max="787" width="6.42578125" style="478" bestFit="1" customWidth="1"/>
    <col min="788" max="788" width="11.7109375" style="478" customWidth="1"/>
    <col min="789" max="789" width="0" style="478" hidden="1" customWidth="1"/>
    <col min="790" max="790" width="3.7109375" style="478" customWidth="1"/>
    <col min="791" max="791" width="11.140625" style="478" bestFit="1" customWidth="1"/>
    <col min="792" max="1024" width="10.5703125" style="478"/>
    <col min="1025" max="1032" width="0" style="478" hidden="1" customWidth="1"/>
    <col min="1033" max="1035" width="3.7109375" style="478" customWidth="1"/>
    <col min="1036" max="1036" width="12.7109375" style="478" customWidth="1"/>
    <col min="1037" max="1037" width="51.140625" style="478" customWidth="1"/>
    <col min="1038" max="1038" width="0" style="478" hidden="1" customWidth="1"/>
    <col min="1039" max="1039" width="18.7109375" style="478" customWidth="1"/>
    <col min="1040" max="1041" width="0" style="478" hidden="1" customWidth="1"/>
    <col min="1042" max="1042" width="11.7109375" style="478" customWidth="1"/>
    <col min="1043" max="1043" width="6.42578125" style="478" bestFit="1" customWidth="1"/>
    <col min="1044" max="1044" width="11.7109375" style="478" customWidth="1"/>
    <col min="1045" max="1045" width="0" style="478" hidden="1" customWidth="1"/>
    <col min="1046" max="1046" width="3.7109375" style="478" customWidth="1"/>
    <col min="1047" max="1047" width="11.140625" style="478" bestFit="1" customWidth="1"/>
    <col min="1048" max="1280" width="10.5703125" style="478"/>
    <col min="1281" max="1288" width="0" style="478" hidden="1" customWidth="1"/>
    <col min="1289" max="1291" width="3.7109375" style="478" customWidth="1"/>
    <col min="1292" max="1292" width="12.7109375" style="478" customWidth="1"/>
    <col min="1293" max="1293" width="51.140625" style="478" customWidth="1"/>
    <col min="1294" max="1294" width="0" style="478" hidden="1" customWidth="1"/>
    <col min="1295" max="1295" width="18.7109375" style="478" customWidth="1"/>
    <col min="1296" max="1297" width="0" style="478" hidden="1" customWidth="1"/>
    <col min="1298" max="1298" width="11.7109375" style="478" customWidth="1"/>
    <col min="1299" max="1299" width="6.42578125" style="478" bestFit="1" customWidth="1"/>
    <col min="1300" max="1300" width="11.7109375" style="478" customWidth="1"/>
    <col min="1301" max="1301" width="0" style="478" hidden="1" customWidth="1"/>
    <col min="1302" max="1302" width="3.7109375" style="478" customWidth="1"/>
    <col min="1303" max="1303" width="11.140625" style="478" bestFit="1" customWidth="1"/>
    <col min="1304" max="1536" width="10.5703125" style="478"/>
    <col min="1537" max="1544" width="0" style="478" hidden="1" customWidth="1"/>
    <col min="1545" max="1547" width="3.7109375" style="478" customWidth="1"/>
    <col min="1548" max="1548" width="12.7109375" style="478" customWidth="1"/>
    <col min="1549" max="1549" width="51.140625" style="478" customWidth="1"/>
    <col min="1550" max="1550" width="0" style="478" hidden="1" customWidth="1"/>
    <col min="1551" max="1551" width="18.7109375" style="478" customWidth="1"/>
    <col min="1552" max="1553" width="0" style="478" hidden="1" customWidth="1"/>
    <col min="1554" max="1554" width="11.7109375" style="478" customWidth="1"/>
    <col min="1555" max="1555" width="6.42578125" style="478" bestFit="1" customWidth="1"/>
    <col min="1556" max="1556" width="11.7109375" style="478" customWidth="1"/>
    <col min="1557" max="1557" width="0" style="478" hidden="1" customWidth="1"/>
    <col min="1558" max="1558" width="3.7109375" style="478" customWidth="1"/>
    <col min="1559" max="1559" width="11.140625" style="478" bestFit="1" customWidth="1"/>
    <col min="1560" max="1792" width="10.5703125" style="478"/>
    <col min="1793" max="1800" width="0" style="478" hidden="1" customWidth="1"/>
    <col min="1801" max="1803" width="3.7109375" style="478" customWidth="1"/>
    <col min="1804" max="1804" width="12.7109375" style="478" customWidth="1"/>
    <col min="1805" max="1805" width="51.140625" style="478" customWidth="1"/>
    <col min="1806" max="1806" width="0" style="478" hidden="1" customWidth="1"/>
    <col min="1807" max="1807" width="18.7109375" style="478" customWidth="1"/>
    <col min="1808" max="1809" width="0" style="478" hidden="1" customWidth="1"/>
    <col min="1810" max="1810" width="11.7109375" style="478" customWidth="1"/>
    <col min="1811" max="1811" width="6.42578125" style="478" bestFit="1" customWidth="1"/>
    <col min="1812" max="1812" width="11.7109375" style="478" customWidth="1"/>
    <col min="1813" max="1813" width="0" style="478" hidden="1" customWidth="1"/>
    <col min="1814" max="1814" width="3.7109375" style="478" customWidth="1"/>
    <col min="1815" max="1815" width="11.140625" style="478" bestFit="1" customWidth="1"/>
    <col min="1816" max="2048" width="10.5703125" style="478"/>
    <col min="2049" max="2056" width="0" style="478" hidden="1" customWidth="1"/>
    <col min="2057" max="2059" width="3.7109375" style="478" customWidth="1"/>
    <col min="2060" max="2060" width="12.7109375" style="478" customWidth="1"/>
    <col min="2061" max="2061" width="51.140625" style="478" customWidth="1"/>
    <col min="2062" max="2062" width="0" style="478" hidden="1" customWidth="1"/>
    <col min="2063" max="2063" width="18.7109375" style="478" customWidth="1"/>
    <col min="2064" max="2065" width="0" style="478" hidden="1" customWidth="1"/>
    <col min="2066" max="2066" width="11.7109375" style="478" customWidth="1"/>
    <col min="2067" max="2067" width="6.42578125" style="478" bestFit="1" customWidth="1"/>
    <col min="2068" max="2068" width="11.7109375" style="478" customWidth="1"/>
    <col min="2069" max="2069" width="0" style="478" hidden="1" customWidth="1"/>
    <col min="2070" max="2070" width="3.7109375" style="478" customWidth="1"/>
    <col min="2071" max="2071" width="11.140625" style="478" bestFit="1" customWidth="1"/>
    <col min="2072" max="2304" width="10.5703125" style="478"/>
    <col min="2305" max="2312" width="0" style="478" hidden="1" customWidth="1"/>
    <col min="2313" max="2315" width="3.7109375" style="478" customWidth="1"/>
    <col min="2316" max="2316" width="12.7109375" style="478" customWidth="1"/>
    <col min="2317" max="2317" width="51.140625" style="478" customWidth="1"/>
    <col min="2318" max="2318" width="0" style="478" hidden="1" customWidth="1"/>
    <col min="2319" max="2319" width="18.7109375" style="478" customWidth="1"/>
    <col min="2320" max="2321" width="0" style="478" hidden="1" customWidth="1"/>
    <col min="2322" max="2322" width="11.7109375" style="478" customWidth="1"/>
    <col min="2323" max="2323" width="6.42578125" style="478" bestFit="1" customWidth="1"/>
    <col min="2324" max="2324" width="11.7109375" style="478" customWidth="1"/>
    <col min="2325" max="2325" width="0" style="478" hidden="1" customWidth="1"/>
    <col min="2326" max="2326" width="3.7109375" style="478" customWidth="1"/>
    <col min="2327" max="2327" width="11.140625" style="478" bestFit="1" customWidth="1"/>
    <col min="2328" max="2560" width="10.5703125" style="478"/>
    <col min="2561" max="2568" width="0" style="478" hidden="1" customWidth="1"/>
    <col min="2569" max="2571" width="3.7109375" style="478" customWidth="1"/>
    <col min="2572" max="2572" width="12.7109375" style="478" customWidth="1"/>
    <col min="2573" max="2573" width="51.140625" style="478" customWidth="1"/>
    <col min="2574" max="2574" width="0" style="478" hidden="1" customWidth="1"/>
    <col min="2575" max="2575" width="18.7109375" style="478" customWidth="1"/>
    <col min="2576" max="2577" width="0" style="478" hidden="1" customWidth="1"/>
    <col min="2578" max="2578" width="11.7109375" style="478" customWidth="1"/>
    <col min="2579" max="2579" width="6.42578125" style="478" bestFit="1" customWidth="1"/>
    <col min="2580" max="2580" width="11.7109375" style="478" customWidth="1"/>
    <col min="2581" max="2581" width="0" style="478" hidden="1" customWidth="1"/>
    <col min="2582" max="2582" width="3.7109375" style="478" customWidth="1"/>
    <col min="2583" max="2583" width="11.140625" style="478" bestFit="1" customWidth="1"/>
    <col min="2584" max="2816" width="10.5703125" style="478"/>
    <col min="2817" max="2824" width="0" style="478" hidden="1" customWidth="1"/>
    <col min="2825" max="2827" width="3.7109375" style="478" customWidth="1"/>
    <col min="2828" max="2828" width="12.7109375" style="478" customWidth="1"/>
    <col min="2829" max="2829" width="51.140625" style="478" customWidth="1"/>
    <col min="2830" max="2830" width="0" style="478" hidden="1" customWidth="1"/>
    <col min="2831" max="2831" width="18.7109375" style="478" customWidth="1"/>
    <col min="2832" max="2833" width="0" style="478" hidden="1" customWidth="1"/>
    <col min="2834" max="2834" width="11.7109375" style="478" customWidth="1"/>
    <col min="2835" max="2835" width="6.42578125" style="478" bestFit="1" customWidth="1"/>
    <col min="2836" max="2836" width="11.7109375" style="478" customWidth="1"/>
    <col min="2837" max="2837" width="0" style="478" hidden="1" customWidth="1"/>
    <col min="2838" max="2838" width="3.7109375" style="478" customWidth="1"/>
    <col min="2839" max="2839" width="11.140625" style="478" bestFit="1" customWidth="1"/>
    <col min="2840" max="3072" width="10.5703125" style="478"/>
    <col min="3073" max="3080" width="0" style="478" hidden="1" customWidth="1"/>
    <col min="3081" max="3083" width="3.7109375" style="478" customWidth="1"/>
    <col min="3084" max="3084" width="12.7109375" style="478" customWidth="1"/>
    <col min="3085" max="3085" width="51.140625" style="478" customWidth="1"/>
    <col min="3086" max="3086" width="0" style="478" hidden="1" customWidth="1"/>
    <col min="3087" max="3087" width="18.7109375" style="478" customWidth="1"/>
    <col min="3088" max="3089" width="0" style="478" hidden="1" customWidth="1"/>
    <col min="3090" max="3090" width="11.7109375" style="478" customWidth="1"/>
    <col min="3091" max="3091" width="6.42578125" style="478" bestFit="1" customWidth="1"/>
    <col min="3092" max="3092" width="11.7109375" style="478" customWidth="1"/>
    <col min="3093" max="3093" width="0" style="478" hidden="1" customWidth="1"/>
    <col min="3094" max="3094" width="3.7109375" style="478" customWidth="1"/>
    <col min="3095" max="3095" width="11.140625" style="478" bestFit="1" customWidth="1"/>
    <col min="3096" max="3328" width="10.5703125" style="478"/>
    <col min="3329" max="3336" width="0" style="478" hidden="1" customWidth="1"/>
    <col min="3337" max="3339" width="3.7109375" style="478" customWidth="1"/>
    <col min="3340" max="3340" width="12.7109375" style="478" customWidth="1"/>
    <col min="3341" max="3341" width="51.140625" style="478" customWidth="1"/>
    <col min="3342" max="3342" width="0" style="478" hidden="1" customWidth="1"/>
    <col min="3343" max="3343" width="18.7109375" style="478" customWidth="1"/>
    <col min="3344" max="3345" width="0" style="478" hidden="1" customWidth="1"/>
    <col min="3346" max="3346" width="11.7109375" style="478" customWidth="1"/>
    <col min="3347" max="3347" width="6.42578125" style="478" bestFit="1" customWidth="1"/>
    <col min="3348" max="3348" width="11.7109375" style="478" customWidth="1"/>
    <col min="3349" max="3349" width="0" style="478" hidden="1" customWidth="1"/>
    <col min="3350" max="3350" width="3.7109375" style="478" customWidth="1"/>
    <col min="3351" max="3351" width="11.140625" style="478" bestFit="1" customWidth="1"/>
    <col min="3352" max="3584" width="10.5703125" style="478"/>
    <col min="3585" max="3592" width="0" style="478" hidden="1" customWidth="1"/>
    <col min="3593" max="3595" width="3.7109375" style="478" customWidth="1"/>
    <col min="3596" max="3596" width="12.7109375" style="478" customWidth="1"/>
    <col min="3597" max="3597" width="51.140625" style="478" customWidth="1"/>
    <col min="3598" max="3598" width="0" style="478" hidden="1" customWidth="1"/>
    <col min="3599" max="3599" width="18.7109375" style="478" customWidth="1"/>
    <col min="3600" max="3601" width="0" style="478" hidden="1" customWidth="1"/>
    <col min="3602" max="3602" width="11.7109375" style="478" customWidth="1"/>
    <col min="3603" max="3603" width="6.42578125" style="478" bestFit="1" customWidth="1"/>
    <col min="3604" max="3604" width="11.7109375" style="478" customWidth="1"/>
    <col min="3605" max="3605" width="0" style="478" hidden="1" customWidth="1"/>
    <col min="3606" max="3606" width="3.7109375" style="478" customWidth="1"/>
    <col min="3607" max="3607" width="11.140625" style="478" bestFit="1" customWidth="1"/>
    <col min="3608" max="3840" width="10.5703125" style="478"/>
    <col min="3841" max="3848" width="0" style="478" hidden="1" customWidth="1"/>
    <col min="3849" max="3851" width="3.7109375" style="478" customWidth="1"/>
    <col min="3852" max="3852" width="12.7109375" style="478" customWidth="1"/>
    <col min="3853" max="3853" width="51.140625" style="478" customWidth="1"/>
    <col min="3854" max="3854" width="0" style="478" hidden="1" customWidth="1"/>
    <col min="3855" max="3855" width="18.7109375" style="478" customWidth="1"/>
    <col min="3856" max="3857" width="0" style="478" hidden="1" customWidth="1"/>
    <col min="3858" max="3858" width="11.7109375" style="478" customWidth="1"/>
    <col min="3859" max="3859" width="6.42578125" style="478" bestFit="1" customWidth="1"/>
    <col min="3860" max="3860" width="11.7109375" style="478" customWidth="1"/>
    <col min="3861" max="3861" width="0" style="478" hidden="1" customWidth="1"/>
    <col min="3862" max="3862" width="3.7109375" style="478" customWidth="1"/>
    <col min="3863" max="3863" width="11.140625" style="478" bestFit="1" customWidth="1"/>
    <col min="3864" max="4096" width="10.5703125" style="478"/>
    <col min="4097" max="4104" width="0" style="478" hidden="1" customWidth="1"/>
    <col min="4105" max="4107" width="3.7109375" style="478" customWidth="1"/>
    <col min="4108" max="4108" width="12.7109375" style="478" customWidth="1"/>
    <col min="4109" max="4109" width="51.140625" style="478" customWidth="1"/>
    <col min="4110" max="4110" width="0" style="478" hidden="1" customWidth="1"/>
    <col min="4111" max="4111" width="18.7109375" style="478" customWidth="1"/>
    <col min="4112" max="4113" width="0" style="478" hidden="1" customWidth="1"/>
    <col min="4114" max="4114" width="11.7109375" style="478" customWidth="1"/>
    <col min="4115" max="4115" width="6.42578125" style="478" bestFit="1" customWidth="1"/>
    <col min="4116" max="4116" width="11.7109375" style="478" customWidth="1"/>
    <col min="4117" max="4117" width="0" style="478" hidden="1" customWidth="1"/>
    <col min="4118" max="4118" width="3.7109375" style="478" customWidth="1"/>
    <col min="4119" max="4119" width="11.140625" style="478" bestFit="1" customWidth="1"/>
    <col min="4120" max="4352" width="10.5703125" style="478"/>
    <col min="4353" max="4360" width="0" style="478" hidden="1" customWidth="1"/>
    <col min="4361" max="4363" width="3.7109375" style="478" customWidth="1"/>
    <col min="4364" max="4364" width="12.7109375" style="478" customWidth="1"/>
    <col min="4365" max="4365" width="51.140625" style="478" customWidth="1"/>
    <col min="4366" max="4366" width="0" style="478" hidden="1" customWidth="1"/>
    <col min="4367" max="4367" width="18.7109375" style="478" customWidth="1"/>
    <col min="4368" max="4369" width="0" style="478" hidden="1" customWidth="1"/>
    <col min="4370" max="4370" width="11.7109375" style="478" customWidth="1"/>
    <col min="4371" max="4371" width="6.42578125" style="478" bestFit="1" customWidth="1"/>
    <col min="4372" max="4372" width="11.7109375" style="478" customWidth="1"/>
    <col min="4373" max="4373" width="0" style="478" hidden="1" customWidth="1"/>
    <col min="4374" max="4374" width="3.7109375" style="478" customWidth="1"/>
    <col min="4375" max="4375" width="11.140625" style="478" bestFit="1" customWidth="1"/>
    <col min="4376" max="4608" width="10.5703125" style="478"/>
    <col min="4609" max="4616" width="0" style="478" hidden="1" customWidth="1"/>
    <col min="4617" max="4619" width="3.7109375" style="478" customWidth="1"/>
    <col min="4620" max="4620" width="12.7109375" style="478" customWidth="1"/>
    <col min="4621" max="4621" width="51.140625" style="478" customWidth="1"/>
    <col min="4622" max="4622" width="0" style="478" hidden="1" customWidth="1"/>
    <col min="4623" max="4623" width="18.7109375" style="478" customWidth="1"/>
    <col min="4624" max="4625" width="0" style="478" hidden="1" customWidth="1"/>
    <col min="4626" max="4626" width="11.7109375" style="478" customWidth="1"/>
    <col min="4627" max="4627" width="6.42578125" style="478" bestFit="1" customWidth="1"/>
    <col min="4628" max="4628" width="11.7109375" style="478" customWidth="1"/>
    <col min="4629" max="4629" width="0" style="478" hidden="1" customWidth="1"/>
    <col min="4630" max="4630" width="3.7109375" style="478" customWidth="1"/>
    <col min="4631" max="4631" width="11.140625" style="478" bestFit="1" customWidth="1"/>
    <col min="4632" max="4864" width="10.5703125" style="478"/>
    <col min="4865" max="4872" width="0" style="478" hidden="1" customWidth="1"/>
    <col min="4873" max="4875" width="3.7109375" style="478" customWidth="1"/>
    <col min="4876" max="4876" width="12.7109375" style="478" customWidth="1"/>
    <col min="4877" max="4877" width="51.140625" style="478" customWidth="1"/>
    <col min="4878" max="4878" width="0" style="478" hidden="1" customWidth="1"/>
    <col min="4879" max="4879" width="18.7109375" style="478" customWidth="1"/>
    <col min="4880" max="4881" width="0" style="478" hidden="1" customWidth="1"/>
    <col min="4882" max="4882" width="11.7109375" style="478" customWidth="1"/>
    <col min="4883" max="4883" width="6.42578125" style="478" bestFit="1" customWidth="1"/>
    <col min="4884" max="4884" width="11.7109375" style="478" customWidth="1"/>
    <col min="4885" max="4885" width="0" style="478" hidden="1" customWidth="1"/>
    <col min="4886" max="4886" width="3.7109375" style="478" customWidth="1"/>
    <col min="4887" max="4887" width="11.140625" style="478" bestFit="1" customWidth="1"/>
    <col min="4888" max="5120" width="10.5703125" style="478"/>
    <col min="5121" max="5128" width="0" style="478" hidden="1" customWidth="1"/>
    <col min="5129" max="5131" width="3.7109375" style="478" customWidth="1"/>
    <col min="5132" max="5132" width="12.7109375" style="478" customWidth="1"/>
    <col min="5133" max="5133" width="51.140625" style="478" customWidth="1"/>
    <col min="5134" max="5134" width="0" style="478" hidden="1" customWidth="1"/>
    <col min="5135" max="5135" width="18.7109375" style="478" customWidth="1"/>
    <col min="5136" max="5137" width="0" style="478" hidden="1" customWidth="1"/>
    <col min="5138" max="5138" width="11.7109375" style="478" customWidth="1"/>
    <col min="5139" max="5139" width="6.42578125" style="478" bestFit="1" customWidth="1"/>
    <col min="5140" max="5140" width="11.7109375" style="478" customWidth="1"/>
    <col min="5141" max="5141" width="0" style="478" hidden="1" customWidth="1"/>
    <col min="5142" max="5142" width="3.7109375" style="478" customWidth="1"/>
    <col min="5143" max="5143" width="11.140625" style="478" bestFit="1" customWidth="1"/>
    <col min="5144" max="5376" width="10.5703125" style="478"/>
    <col min="5377" max="5384" width="0" style="478" hidden="1" customWidth="1"/>
    <col min="5385" max="5387" width="3.7109375" style="478" customWidth="1"/>
    <col min="5388" max="5388" width="12.7109375" style="478" customWidth="1"/>
    <col min="5389" max="5389" width="51.140625" style="478" customWidth="1"/>
    <col min="5390" max="5390" width="0" style="478" hidden="1" customWidth="1"/>
    <col min="5391" max="5391" width="18.7109375" style="478" customWidth="1"/>
    <col min="5392" max="5393" width="0" style="478" hidden="1" customWidth="1"/>
    <col min="5394" max="5394" width="11.7109375" style="478" customWidth="1"/>
    <col min="5395" max="5395" width="6.42578125" style="478" bestFit="1" customWidth="1"/>
    <col min="5396" max="5396" width="11.7109375" style="478" customWidth="1"/>
    <col min="5397" max="5397" width="0" style="478" hidden="1" customWidth="1"/>
    <col min="5398" max="5398" width="3.7109375" style="478" customWidth="1"/>
    <col min="5399" max="5399" width="11.140625" style="478" bestFit="1" customWidth="1"/>
    <col min="5400" max="5632" width="10.5703125" style="478"/>
    <col min="5633" max="5640" width="0" style="478" hidden="1" customWidth="1"/>
    <col min="5641" max="5643" width="3.7109375" style="478" customWidth="1"/>
    <col min="5644" max="5644" width="12.7109375" style="478" customWidth="1"/>
    <col min="5645" max="5645" width="51.140625" style="478" customWidth="1"/>
    <col min="5646" max="5646" width="0" style="478" hidden="1" customWidth="1"/>
    <col min="5647" max="5647" width="18.7109375" style="478" customWidth="1"/>
    <col min="5648" max="5649" width="0" style="478" hidden="1" customWidth="1"/>
    <col min="5650" max="5650" width="11.7109375" style="478" customWidth="1"/>
    <col min="5651" max="5651" width="6.42578125" style="478" bestFit="1" customWidth="1"/>
    <col min="5652" max="5652" width="11.7109375" style="478" customWidth="1"/>
    <col min="5653" max="5653" width="0" style="478" hidden="1" customWidth="1"/>
    <col min="5654" max="5654" width="3.7109375" style="478" customWidth="1"/>
    <col min="5655" max="5655" width="11.140625" style="478" bestFit="1" customWidth="1"/>
    <col min="5656" max="5888" width="10.5703125" style="478"/>
    <col min="5889" max="5896" width="0" style="478" hidden="1" customWidth="1"/>
    <col min="5897" max="5899" width="3.7109375" style="478" customWidth="1"/>
    <col min="5900" max="5900" width="12.7109375" style="478" customWidth="1"/>
    <col min="5901" max="5901" width="51.140625" style="478" customWidth="1"/>
    <col min="5902" max="5902" width="0" style="478" hidden="1" customWidth="1"/>
    <col min="5903" max="5903" width="18.7109375" style="478" customWidth="1"/>
    <col min="5904" max="5905" width="0" style="478" hidden="1" customWidth="1"/>
    <col min="5906" max="5906" width="11.7109375" style="478" customWidth="1"/>
    <col min="5907" max="5907" width="6.42578125" style="478" bestFit="1" customWidth="1"/>
    <col min="5908" max="5908" width="11.7109375" style="478" customWidth="1"/>
    <col min="5909" max="5909" width="0" style="478" hidden="1" customWidth="1"/>
    <col min="5910" max="5910" width="3.7109375" style="478" customWidth="1"/>
    <col min="5911" max="5911" width="11.140625" style="478" bestFit="1" customWidth="1"/>
    <col min="5912" max="6144" width="10.5703125" style="478"/>
    <col min="6145" max="6152" width="0" style="478" hidden="1" customWidth="1"/>
    <col min="6153" max="6155" width="3.7109375" style="478" customWidth="1"/>
    <col min="6156" max="6156" width="12.7109375" style="478" customWidth="1"/>
    <col min="6157" max="6157" width="51.140625" style="478" customWidth="1"/>
    <col min="6158" max="6158" width="0" style="478" hidden="1" customWidth="1"/>
    <col min="6159" max="6159" width="18.7109375" style="478" customWidth="1"/>
    <col min="6160" max="6161" width="0" style="478" hidden="1" customWidth="1"/>
    <col min="6162" max="6162" width="11.7109375" style="478" customWidth="1"/>
    <col min="6163" max="6163" width="6.42578125" style="478" bestFit="1" customWidth="1"/>
    <col min="6164" max="6164" width="11.7109375" style="478" customWidth="1"/>
    <col min="6165" max="6165" width="0" style="478" hidden="1" customWidth="1"/>
    <col min="6166" max="6166" width="3.7109375" style="478" customWidth="1"/>
    <col min="6167" max="6167" width="11.140625" style="478" bestFit="1" customWidth="1"/>
    <col min="6168" max="6400" width="10.5703125" style="478"/>
    <col min="6401" max="6408" width="0" style="478" hidden="1" customWidth="1"/>
    <col min="6409" max="6411" width="3.7109375" style="478" customWidth="1"/>
    <col min="6412" max="6412" width="12.7109375" style="478" customWidth="1"/>
    <col min="6413" max="6413" width="51.140625" style="478" customWidth="1"/>
    <col min="6414" max="6414" width="0" style="478" hidden="1" customWidth="1"/>
    <col min="6415" max="6415" width="18.7109375" style="478" customWidth="1"/>
    <col min="6416" max="6417" width="0" style="478" hidden="1" customWidth="1"/>
    <col min="6418" max="6418" width="11.7109375" style="478" customWidth="1"/>
    <col min="6419" max="6419" width="6.42578125" style="478" bestFit="1" customWidth="1"/>
    <col min="6420" max="6420" width="11.7109375" style="478" customWidth="1"/>
    <col min="6421" max="6421" width="0" style="478" hidden="1" customWidth="1"/>
    <col min="6422" max="6422" width="3.7109375" style="478" customWidth="1"/>
    <col min="6423" max="6423" width="11.140625" style="478" bestFit="1" customWidth="1"/>
    <col min="6424" max="6656" width="10.5703125" style="478"/>
    <col min="6657" max="6664" width="0" style="478" hidden="1" customWidth="1"/>
    <col min="6665" max="6667" width="3.7109375" style="478" customWidth="1"/>
    <col min="6668" max="6668" width="12.7109375" style="478" customWidth="1"/>
    <col min="6669" max="6669" width="51.140625" style="478" customWidth="1"/>
    <col min="6670" max="6670" width="0" style="478" hidden="1" customWidth="1"/>
    <col min="6671" max="6671" width="18.7109375" style="478" customWidth="1"/>
    <col min="6672" max="6673" width="0" style="478" hidden="1" customWidth="1"/>
    <col min="6674" max="6674" width="11.7109375" style="478" customWidth="1"/>
    <col min="6675" max="6675" width="6.42578125" style="478" bestFit="1" customWidth="1"/>
    <col min="6676" max="6676" width="11.7109375" style="478" customWidth="1"/>
    <col min="6677" max="6677" width="0" style="478" hidden="1" customWidth="1"/>
    <col min="6678" max="6678" width="3.7109375" style="478" customWidth="1"/>
    <col min="6679" max="6679" width="11.140625" style="478" bestFit="1" customWidth="1"/>
    <col min="6680" max="6912" width="10.5703125" style="478"/>
    <col min="6913" max="6920" width="0" style="478" hidden="1" customWidth="1"/>
    <col min="6921" max="6923" width="3.7109375" style="478" customWidth="1"/>
    <col min="6924" max="6924" width="12.7109375" style="478" customWidth="1"/>
    <col min="6925" max="6925" width="51.140625" style="478" customWidth="1"/>
    <col min="6926" max="6926" width="0" style="478" hidden="1" customWidth="1"/>
    <col min="6927" max="6927" width="18.7109375" style="478" customWidth="1"/>
    <col min="6928" max="6929" width="0" style="478" hidden="1" customWidth="1"/>
    <col min="6930" max="6930" width="11.7109375" style="478" customWidth="1"/>
    <col min="6931" max="6931" width="6.42578125" style="478" bestFit="1" customWidth="1"/>
    <col min="6932" max="6932" width="11.7109375" style="478" customWidth="1"/>
    <col min="6933" max="6933" width="0" style="478" hidden="1" customWidth="1"/>
    <col min="6934" max="6934" width="3.7109375" style="478" customWidth="1"/>
    <col min="6935" max="6935" width="11.140625" style="478" bestFit="1" customWidth="1"/>
    <col min="6936" max="7168" width="10.5703125" style="478"/>
    <col min="7169" max="7176" width="0" style="478" hidden="1" customWidth="1"/>
    <col min="7177" max="7179" width="3.7109375" style="478" customWidth="1"/>
    <col min="7180" max="7180" width="12.7109375" style="478" customWidth="1"/>
    <col min="7181" max="7181" width="51.140625" style="478" customWidth="1"/>
    <col min="7182" max="7182" width="0" style="478" hidden="1" customWidth="1"/>
    <col min="7183" max="7183" width="18.7109375" style="478" customWidth="1"/>
    <col min="7184" max="7185" width="0" style="478" hidden="1" customWidth="1"/>
    <col min="7186" max="7186" width="11.7109375" style="478" customWidth="1"/>
    <col min="7187" max="7187" width="6.42578125" style="478" bestFit="1" customWidth="1"/>
    <col min="7188" max="7188" width="11.7109375" style="478" customWidth="1"/>
    <col min="7189" max="7189" width="0" style="478" hidden="1" customWidth="1"/>
    <col min="7190" max="7190" width="3.7109375" style="478" customWidth="1"/>
    <col min="7191" max="7191" width="11.140625" style="478" bestFit="1" customWidth="1"/>
    <col min="7192" max="7424" width="10.5703125" style="478"/>
    <col min="7425" max="7432" width="0" style="478" hidden="1" customWidth="1"/>
    <col min="7433" max="7435" width="3.7109375" style="478" customWidth="1"/>
    <col min="7436" max="7436" width="12.7109375" style="478" customWidth="1"/>
    <col min="7437" max="7437" width="51.140625" style="478" customWidth="1"/>
    <col min="7438" max="7438" width="0" style="478" hidden="1" customWidth="1"/>
    <col min="7439" max="7439" width="18.7109375" style="478" customWidth="1"/>
    <col min="7440" max="7441" width="0" style="478" hidden="1" customWidth="1"/>
    <col min="7442" max="7442" width="11.7109375" style="478" customWidth="1"/>
    <col min="7443" max="7443" width="6.42578125" style="478" bestFit="1" customWidth="1"/>
    <col min="7444" max="7444" width="11.7109375" style="478" customWidth="1"/>
    <col min="7445" max="7445" width="0" style="478" hidden="1" customWidth="1"/>
    <col min="7446" max="7446" width="3.7109375" style="478" customWidth="1"/>
    <col min="7447" max="7447" width="11.140625" style="478" bestFit="1" customWidth="1"/>
    <col min="7448" max="7680" width="10.5703125" style="478"/>
    <col min="7681" max="7688" width="0" style="478" hidden="1" customWidth="1"/>
    <col min="7689" max="7691" width="3.7109375" style="478" customWidth="1"/>
    <col min="7692" max="7692" width="12.7109375" style="478" customWidth="1"/>
    <col min="7693" max="7693" width="51.140625" style="478" customWidth="1"/>
    <col min="7694" max="7694" width="0" style="478" hidden="1" customWidth="1"/>
    <col min="7695" max="7695" width="18.7109375" style="478" customWidth="1"/>
    <col min="7696" max="7697" width="0" style="478" hidden="1" customWidth="1"/>
    <col min="7698" max="7698" width="11.7109375" style="478" customWidth="1"/>
    <col min="7699" max="7699" width="6.42578125" style="478" bestFit="1" customWidth="1"/>
    <col min="7700" max="7700" width="11.7109375" style="478" customWidth="1"/>
    <col min="7701" max="7701" width="0" style="478" hidden="1" customWidth="1"/>
    <col min="7702" max="7702" width="3.7109375" style="478" customWidth="1"/>
    <col min="7703" max="7703" width="11.140625" style="478" bestFit="1" customWidth="1"/>
    <col min="7704" max="7936" width="10.5703125" style="478"/>
    <col min="7937" max="7944" width="0" style="478" hidden="1" customWidth="1"/>
    <col min="7945" max="7947" width="3.7109375" style="478" customWidth="1"/>
    <col min="7948" max="7948" width="12.7109375" style="478" customWidth="1"/>
    <col min="7949" max="7949" width="51.140625" style="478" customWidth="1"/>
    <col min="7950" max="7950" width="0" style="478" hidden="1" customWidth="1"/>
    <col min="7951" max="7951" width="18.7109375" style="478" customWidth="1"/>
    <col min="7952" max="7953" width="0" style="478" hidden="1" customWidth="1"/>
    <col min="7954" max="7954" width="11.7109375" style="478" customWidth="1"/>
    <col min="7955" max="7955" width="6.42578125" style="478" bestFit="1" customWidth="1"/>
    <col min="7956" max="7956" width="11.7109375" style="478" customWidth="1"/>
    <col min="7957" max="7957" width="0" style="478" hidden="1" customWidth="1"/>
    <col min="7958" max="7958" width="3.7109375" style="478" customWidth="1"/>
    <col min="7959" max="7959" width="11.140625" style="478" bestFit="1" customWidth="1"/>
    <col min="7960" max="8192" width="10.5703125" style="478"/>
    <col min="8193" max="8200" width="0" style="478" hidden="1" customWidth="1"/>
    <col min="8201" max="8203" width="3.7109375" style="478" customWidth="1"/>
    <col min="8204" max="8204" width="12.7109375" style="478" customWidth="1"/>
    <col min="8205" max="8205" width="51.140625" style="478" customWidth="1"/>
    <col min="8206" max="8206" width="0" style="478" hidden="1" customWidth="1"/>
    <col min="8207" max="8207" width="18.7109375" style="478" customWidth="1"/>
    <col min="8208" max="8209" width="0" style="478" hidden="1" customWidth="1"/>
    <col min="8210" max="8210" width="11.7109375" style="478" customWidth="1"/>
    <col min="8211" max="8211" width="6.42578125" style="478" bestFit="1" customWidth="1"/>
    <col min="8212" max="8212" width="11.7109375" style="478" customWidth="1"/>
    <col min="8213" max="8213" width="0" style="478" hidden="1" customWidth="1"/>
    <col min="8214" max="8214" width="3.7109375" style="478" customWidth="1"/>
    <col min="8215" max="8215" width="11.140625" style="478" bestFit="1" customWidth="1"/>
    <col min="8216" max="8448" width="10.5703125" style="478"/>
    <col min="8449" max="8456" width="0" style="478" hidden="1" customWidth="1"/>
    <col min="8457" max="8459" width="3.7109375" style="478" customWidth="1"/>
    <col min="8460" max="8460" width="12.7109375" style="478" customWidth="1"/>
    <col min="8461" max="8461" width="51.140625" style="478" customWidth="1"/>
    <col min="8462" max="8462" width="0" style="478" hidden="1" customWidth="1"/>
    <col min="8463" max="8463" width="18.7109375" style="478" customWidth="1"/>
    <col min="8464" max="8465" width="0" style="478" hidden="1" customWidth="1"/>
    <col min="8466" max="8466" width="11.7109375" style="478" customWidth="1"/>
    <col min="8467" max="8467" width="6.42578125" style="478" bestFit="1" customWidth="1"/>
    <col min="8468" max="8468" width="11.7109375" style="478" customWidth="1"/>
    <col min="8469" max="8469" width="0" style="478" hidden="1" customWidth="1"/>
    <col min="8470" max="8470" width="3.7109375" style="478" customWidth="1"/>
    <col min="8471" max="8471" width="11.140625" style="478" bestFit="1" customWidth="1"/>
    <col min="8472" max="8704" width="10.5703125" style="478"/>
    <col min="8705" max="8712" width="0" style="478" hidden="1" customWidth="1"/>
    <col min="8713" max="8715" width="3.7109375" style="478" customWidth="1"/>
    <col min="8716" max="8716" width="12.7109375" style="478" customWidth="1"/>
    <col min="8717" max="8717" width="51.140625" style="478" customWidth="1"/>
    <col min="8718" max="8718" width="0" style="478" hidden="1" customWidth="1"/>
    <col min="8719" max="8719" width="18.7109375" style="478" customWidth="1"/>
    <col min="8720" max="8721" width="0" style="478" hidden="1" customWidth="1"/>
    <col min="8722" max="8722" width="11.7109375" style="478" customWidth="1"/>
    <col min="8723" max="8723" width="6.42578125" style="478" bestFit="1" customWidth="1"/>
    <col min="8724" max="8724" width="11.7109375" style="478" customWidth="1"/>
    <col min="8725" max="8725" width="0" style="478" hidden="1" customWidth="1"/>
    <col min="8726" max="8726" width="3.7109375" style="478" customWidth="1"/>
    <col min="8727" max="8727" width="11.140625" style="478" bestFit="1" customWidth="1"/>
    <col min="8728" max="8960" width="10.5703125" style="478"/>
    <col min="8961" max="8968" width="0" style="478" hidden="1" customWidth="1"/>
    <col min="8969" max="8971" width="3.7109375" style="478" customWidth="1"/>
    <col min="8972" max="8972" width="12.7109375" style="478" customWidth="1"/>
    <col min="8973" max="8973" width="51.140625" style="478" customWidth="1"/>
    <col min="8974" max="8974" width="0" style="478" hidden="1" customWidth="1"/>
    <col min="8975" max="8975" width="18.7109375" style="478" customWidth="1"/>
    <col min="8976" max="8977" width="0" style="478" hidden="1" customWidth="1"/>
    <col min="8978" max="8978" width="11.7109375" style="478" customWidth="1"/>
    <col min="8979" max="8979" width="6.42578125" style="478" bestFit="1" customWidth="1"/>
    <col min="8980" max="8980" width="11.7109375" style="478" customWidth="1"/>
    <col min="8981" max="8981" width="0" style="478" hidden="1" customWidth="1"/>
    <col min="8982" max="8982" width="3.7109375" style="478" customWidth="1"/>
    <col min="8983" max="8983" width="11.140625" style="478" bestFit="1" customWidth="1"/>
    <col min="8984" max="9216" width="10.5703125" style="478"/>
    <col min="9217" max="9224" width="0" style="478" hidden="1" customWidth="1"/>
    <col min="9225" max="9227" width="3.7109375" style="478" customWidth="1"/>
    <col min="9228" max="9228" width="12.7109375" style="478" customWidth="1"/>
    <col min="9229" max="9229" width="51.140625" style="478" customWidth="1"/>
    <col min="9230" max="9230" width="0" style="478" hidden="1" customWidth="1"/>
    <col min="9231" max="9231" width="18.7109375" style="478" customWidth="1"/>
    <col min="9232" max="9233" width="0" style="478" hidden="1" customWidth="1"/>
    <col min="9234" max="9234" width="11.7109375" style="478" customWidth="1"/>
    <col min="9235" max="9235" width="6.42578125" style="478" bestFit="1" customWidth="1"/>
    <col min="9236" max="9236" width="11.7109375" style="478" customWidth="1"/>
    <col min="9237" max="9237" width="0" style="478" hidden="1" customWidth="1"/>
    <col min="9238" max="9238" width="3.7109375" style="478" customWidth="1"/>
    <col min="9239" max="9239" width="11.140625" style="478" bestFit="1" customWidth="1"/>
    <col min="9240" max="9472" width="10.5703125" style="478"/>
    <col min="9473" max="9480" width="0" style="478" hidden="1" customWidth="1"/>
    <col min="9481" max="9483" width="3.7109375" style="478" customWidth="1"/>
    <col min="9484" max="9484" width="12.7109375" style="478" customWidth="1"/>
    <col min="9485" max="9485" width="51.140625" style="478" customWidth="1"/>
    <col min="9486" max="9486" width="0" style="478" hidden="1" customWidth="1"/>
    <col min="9487" max="9487" width="18.7109375" style="478" customWidth="1"/>
    <col min="9488" max="9489" width="0" style="478" hidden="1" customWidth="1"/>
    <col min="9490" max="9490" width="11.7109375" style="478" customWidth="1"/>
    <col min="9491" max="9491" width="6.42578125" style="478" bestFit="1" customWidth="1"/>
    <col min="9492" max="9492" width="11.7109375" style="478" customWidth="1"/>
    <col min="9493" max="9493" width="0" style="478" hidden="1" customWidth="1"/>
    <col min="9494" max="9494" width="3.7109375" style="478" customWidth="1"/>
    <col min="9495" max="9495" width="11.140625" style="478" bestFit="1" customWidth="1"/>
    <col min="9496" max="9728" width="10.5703125" style="478"/>
    <col min="9729" max="9736" width="0" style="478" hidden="1" customWidth="1"/>
    <col min="9737" max="9739" width="3.7109375" style="478" customWidth="1"/>
    <col min="9740" max="9740" width="12.7109375" style="478" customWidth="1"/>
    <col min="9741" max="9741" width="51.140625" style="478" customWidth="1"/>
    <col min="9742" max="9742" width="0" style="478" hidden="1" customWidth="1"/>
    <col min="9743" max="9743" width="18.7109375" style="478" customWidth="1"/>
    <col min="9744" max="9745" width="0" style="478" hidden="1" customWidth="1"/>
    <col min="9746" max="9746" width="11.7109375" style="478" customWidth="1"/>
    <col min="9747" max="9747" width="6.42578125" style="478" bestFit="1" customWidth="1"/>
    <col min="9748" max="9748" width="11.7109375" style="478" customWidth="1"/>
    <col min="9749" max="9749" width="0" style="478" hidden="1" customWidth="1"/>
    <col min="9750" max="9750" width="3.7109375" style="478" customWidth="1"/>
    <col min="9751" max="9751" width="11.140625" style="478" bestFit="1" customWidth="1"/>
    <col min="9752" max="9984" width="10.5703125" style="478"/>
    <col min="9985" max="9992" width="0" style="478" hidden="1" customWidth="1"/>
    <col min="9993" max="9995" width="3.7109375" style="478" customWidth="1"/>
    <col min="9996" max="9996" width="12.7109375" style="478" customWidth="1"/>
    <col min="9997" max="9997" width="51.140625" style="478" customWidth="1"/>
    <col min="9998" max="9998" width="0" style="478" hidden="1" customWidth="1"/>
    <col min="9999" max="9999" width="18.7109375" style="478" customWidth="1"/>
    <col min="10000" max="10001" width="0" style="478" hidden="1" customWidth="1"/>
    <col min="10002" max="10002" width="11.7109375" style="478" customWidth="1"/>
    <col min="10003" max="10003" width="6.42578125" style="478" bestFit="1" customWidth="1"/>
    <col min="10004" max="10004" width="11.7109375" style="478" customWidth="1"/>
    <col min="10005" max="10005" width="0" style="478" hidden="1" customWidth="1"/>
    <col min="10006" max="10006" width="3.7109375" style="478" customWidth="1"/>
    <col min="10007" max="10007" width="11.140625" style="478" bestFit="1" customWidth="1"/>
    <col min="10008" max="10240" width="10.5703125" style="478"/>
    <col min="10241" max="10248" width="0" style="478" hidden="1" customWidth="1"/>
    <col min="10249" max="10251" width="3.7109375" style="478" customWidth="1"/>
    <col min="10252" max="10252" width="12.7109375" style="478" customWidth="1"/>
    <col min="10253" max="10253" width="51.140625" style="478" customWidth="1"/>
    <col min="10254" max="10254" width="0" style="478" hidden="1" customWidth="1"/>
    <col min="10255" max="10255" width="18.7109375" style="478" customWidth="1"/>
    <col min="10256" max="10257" width="0" style="478" hidden="1" customWidth="1"/>
    <col min="10258" max="10258" width="11.7109375" style="478" customWidth="1"/>
    <col min="10259" max="10259" width="6.42578125" style="478" bestFit="1" customWidth="1"/>
    <col min="10260" max="10260" width="11.7109375" style="478" customWidth="1"/>
    <col min="10261" max="10261" width="0" style="478" hidden="1" customWidth="1"/>
    <col min="10262" max="10262" width="3.7109375" style="478" customWidth="1"/>
    <col min="10263" max="10263" width="11.140625" style="478" bestFit="1" customWidth="1"/>
    <col min="10264" max="10496" width="10.5703125" style="478"/>
    <col min="10497" max="10504" width="0" style="478" hidden="1" customWidth="1"/>
    <col min="10505" max="10507" width="3.7109375" style="478" customWidth="1"/>
    <col min="10508" max="10508" width="12.7109375" style="478" customWidth="1"/>
    <col min="10509" max="10509" width="51.140625" style="478" customWidth="1"/>
    <col min="10510" max="10510" width="0" style="478" hidden="1" customWidth="1"/>
    <col min="10511" max="10511" width="18.7109375" style="478" customWidth="1"/>
    <col min="10512" max="10513" width="0" style="478" hidden="1" customWidth="1"/>
    <col min="10514" max="10514" width="11.7109375" style="478" customWidth="1"/>
    <col min="10515" max="10515" width="6.42578125" style="478" bestFit="1" customWidth="1"/>
    <col min="10516" max="10516" width="11.7109375" style="478" customWidth="1"/>
    <col min="10517" max="10517" width="0" style="478" hidden="1" customWidth="1"/>
    <col min="10518" max="10518" width="3.7109375" style="478" customWidth="1"/>
    <col min="10519" max="10519" width="11.140625" style="478" bestFit="1" customWidth="1"/>
    <col min="10520" max="10752" width="10.5703125" style="478"/>
    <col min="10753" max="10760" width="0" style="478" hidden="1" customWidth="1"/>
    <col min="10761" max="10763" width="3.7109375" style="478" customWidth="1"/>
    <col min="10764" max="10764" width="12.7109375" style="478" customWidth="1"/>
    <col min="10765" max="10765" width="51.140625" style="478" customWidth="1"/>
    <col min="10766" max="10766" width="0" style="478" hidden="1" customWidth="1"/>
    <col min="10767" max="10767" width="18.7109375" style="478" customWidth="1"/>
    <col min="10768" max="10769" width="0" style="478" hidden="1" customWidth="1"/>
    <col min="10770" max="10770" width="11.7109375" style="478" customWidth="1"/>
    <col min="10771" max="10771" width="6.42578125" style="478" bestFit="1" customWidth="1"/>
    <col min="10772" max="10772" width="11.7109375" style="478" customWidth="1"/>
    <col min="10773" max="10773" width="0" style="478" hidden="1" customWidth="1"/>
    <col min="10774" max="10774" width="3.7109375" style="478" customWidth="1"/>
    <col min="10775" max="10775" width="11.140625" style="478" bestFit="1" customWidth="1"/>
    <col min="10776" max="11008" width="10.5703125" style="478"/>
    <col min="11009" max="11016" width="0" style="478" hidden="1" customWidth="1"/>
    <col min="11017" max="11019" width="3.7109375" style="478" customWidth="1"/>
    <col min="11020" max="11020" width="12.7109375" style="478" customWidth="1"/>
    <col min="11021" max="11021" width="51.140625" style="478" customWidth="1"/>
    <col min="11022" max="11022" width="0" style="478" hidden="1" customWidth="1"/>
    <col min="11023" max="11023" width="18.7109375" style="478" customWidth="1"/>
    <col min="11024" max="11025" width="0" style="478" hidden="1" customWidth="1"/>
    <col min="11026" max="11026" width="11.7109375" style="478" customWidth="1"/>
    <col min="11027" max="11027" width="6.42578125" style="478" bestFit="1" customWidth="1"/>
    <col min="11028" max="11028" width="11.7109375" style="478" customWidth="1"/>
    <col min="11029" max="11029" width="0" style="478" hidden="1" customWidth="1"/>
    <col min="11030" max="11030" width="3.7109375" style="478" customWidth="1"/>
    <col min="11031" max="11031" width="11.140625" style="478" bestFit="1" customWidth="1"/>
    <col min="11032" max="11264" width="10.5703125" style="478"/>
    <col min="11265" max="11272" width="0" style="478" hidden="1" customWidth="1"/>
    <col min="11273" max="11275" width="3.7109375" style="478" customWidth="1"/>
    <col min="11276" max="11276" width="12.7109375" style="478" customWidth="1"/>
    <col min="11277" max="11277" width="51.140625" style="478" customWidth="1"/>
    <col min="11278" max="11278" width="0" style="478" hidden="1" customWidth="1"/>
    <col min="11279" max="11279" width="18.7109375" style="478" customWidth="1"/>
    <col min="11280" max="11281" width="0" style="478" hidden="1" customWidth="1"/>
    <col min="11282" max="11282" width="11.7109375" style="478" customWidth="1"/>
    <col min="11283" max="11283" width="6.42578125" style="478" bestFit="1" customWidth="1"/>
    <col min="11284" max="11284" width="11.7109375" style="478" customWidth="1"/>
    <col min="11285" max="11285" width="0" style="478" hidden="1" customWidth="1"/>
    <col min="11286" max="11286" width="3.7109375" style="478" customWidth="1"/>
    <col min="11287" max="11287" width="11.140625" style="478" bestFit="1" customWidth="1"/>
    <col min="11288" max="11520" width="10.5703125" style="478"/>
    <col min="11521" max="11528" width="0" style="478" hidden="1" customWidth="1"/>
    <col min="11529" max="11531" width="3.7109375" style="478" customWidth="1"/>
    <col min="11532" max="11532" width="12.7109375" style="478" customWidth="1"/>
    <col min="11533" max="11533" width="51.140625" style="478" customWidth="1"/>
    <col min="11534" max="11534" width="0" style="478" hidden="1" customWidth="1"/>
    <col min="11535" max="11535" width="18.7109375" style="478" customWidth="1"/>
    <col min="11536" max="11537" width="0" style="478" hidden="1" customWidth="1"/>
    <col min="11538" max="11538" width="11.7109375" style="478" customWidth="1"/>
    <col min="11539" max="11539" width="6.42578125" style="478" bestFit="1" customWidth="1"/>
    <col min="11540" max="11540" width="11.7109375" style="478" customWidth="1"/>
    <col min="11541" max="11541" width="0" style="478" hidden="1" customWidth="1"/>
    <col min="11542" max="11542" width="3.7109375" style="478" customWidth="1"/>
    <col min="11543" max="11543" width="11.140625" style="478" bestFit="1" customWidth="1"/>
    <col min="11544" max="11776" width="10.5703125" style="478"/>
    <col min="11777" max="11784" width="0" style="478" hidden="1" customWidth="1"/>
    <col min="11785" max="11787" width="3.7109375" style="478" customWidth="1"/>
    <col min="11788" max="11788" width="12.7109375" style="478" customWidth="1"/>
    <col min="11789" max="11789" width="51.140625" style="478" customWidth="1"/>
    <col min="11790" max="11790" width="0" style="478" hidden="1" customWidth="1"/>
    <col min="11791" max="11791" width="18.7109375" style="478" customWidth="1"/>
    <col min="11792" max="11793" width="0" style="478" hidden="1" customWidth="1"/>
    <col min="11794" max="11794" width="11.7109375" style="478" customWidth="1"/>
    <col min="11795" max="11795" width="6.42578125" style="478" bestFit="1" customWidth="1"/>
    <col min="11796" max="11796" width="11.7109375" style="478" customWidth="1"/>
    <col min="11797" max="11797" width="0" style="478" hidden="1" customWidth="1"/>
    <col min="11798" max="11798" width="3.7109375" style="478" customWidth="1"/>
    <col min="11799" max="11799" width="11.140625" style="478" bestFit="1" customWidth="1"/>
    <col min="11800" max="12032" width="10.5703125" style="478"/>
    <col min="12033" max="12040" width="0" style="478" hidden="1" customWidth="1"/>
    <col min="12041" max="12043" width="3.7109375" style="478" customWidth="1"/>
    <col min="12044" max="12044" width="12.7109375" style="478" customWidth="1"/>
    <col min="12045" max="12045" width="51.140625" style="478" customWidth="1"/>
    <col min="12046" max="12046" width="0" style="478" hidden="1" customWidth="1"/>
    <col min="12047" max="12047" width="18.7109375" style="478" customWidth="1"/>
    <col min="12048" max="12049" width="0" style="478" hidden="1" customWidth="1"/>
    <col min="12050" max="12050" width="11.7109375" style="478" customWidth="1"/>
    <col min="12051" max="12051" width="6.42578125" style="478" bestFit="1" customWidth="1"/>
    <col min="12052" max="12052" width="11.7109375" style="478" customWidth="1"/>
    <col min="12053" max="12053" width="0" style="478" hidden="1" customWidth="1"/>
    <col min="12054" max="12054" width="3.7109375" style="478" customWidth="1"/>
    <col min="12055" max="12055" width="11.140625" style="478" bestFit="1" customWidth="1"/>
    <col min="12056" max="12288" width="10.5703125" style="478"/>
    <col min="12289" max="12296" width="0" style="478" hidden="1" customWidth="1"/>
    <col min="12297" max="12299" width="3.7109375" style="478" customWidth="1"/>
    <col min="12300" max="12300" width="12.7109375" style="478" customWidth="1"/>
    <col min="12301" max="12301" width="51.140625" style="478" customWidth="1"/>
    <col min="12302" max="12302" width="0" style="478" hidden="1" customWidth="1"/>
    <col min="12303" max="12303" width="18.7109375" style="478" customWidth="1"/>
    <col min="12304" max="12305" width="0" style="478" hidden="1" customWidth="1"/>
    <col min="12306" max="12306" width="11.7109375" style="478" customWidth="1"/>
    <col min="12307" max="12307" width="6.42578125" style="478" bestFit="1" customWidth="1"/>
    <col min="12308" max="12308" width="11.7109375" style="478" customWidth="1"/>
    <col min="12309" max="12309" width="0" style="478" hidden="1" customWidth="1"/>
    <col min="12310" max="12310" width="3.7109375" style="478" customWidth="1"/>
    <col min="12311" max="12311" width="11.140625" style="478" bestFit="1" customWidth="1"/>
    <col min="12312" max="12544" width="10.5703125" style="478"/>
    <col min="12545" max="12552" width="0" style="478" hidden="1" customWidth="1"/>
    <col min="12553" max="12555" width="3.7109375" style="478" customWidth="1"/>
    <col min="12556" max="12556" width="12.7109375" style="478" customWidth="1"/>
    <col min="12557" max="12557" width="51.140625" style="478" customWidth="1"/>
    <col min="12558" max="12558" width="0" style="478" hidden="1" customWidth="1"/>
    <col min="12559" max="12559" width="18.7109375" style="478" customWidth="1"/>
    <col min="12560" max="12561" width="0" style="478" hidden="1" customWidth="1"/>
    <col min="12562" max="12562" width="11.7109375" style="478" customWidth="1"/>
    <col min="12563" max="12563" width="6.42578125" style="478" bestFit="1" customWidth="1"/>
    <col min="12564" max="12564" width="11.7109375" style="478" customWidth="1"/>
    <col min="12565" max="12565" width="0" style="478" hidden="1" customWidth="1"/>
    <col min="12566" max="12566" width="3.7109375" style="478" customWidth="1"/>
    <col min="12567" max="12567" width="11.140625" style="478" bestFit="1" customWidth="1"/>
    <col min="12568" max="12800" width="10.5703125" style="478"/>
    <col min="12801" max="12808" width="0" style="478" hidden="1" customWidth="1"/>
    <col min="12809" max="12811" width="3.7109375" style="478" customWidth="1"/>
    <col min="12812" max="12812" width="12.7109375" style="478" customWidth="1"/>
    <col min="12813" max="12813" width="51.140625" style="478" customWidth="1"/>
    <col min="12814" max="12814" width="0" style="478" hidden="1" customWidth="1"/>
    <col min="12815" max="12815" width="18.7109375" style="478" customWidth="1"/>
    <col min="12816" max="12817" width="0" style="478" hidden="1" customWidth="1"/>
    <col min="12818" max="12818" width="11.7109375" style="478" customWidth="1"/>
    <col min="12819" max="12819" width="6.42578125" style="478" bestFit="1" customWidth="1"/>
    <col min="12820" max="12820" width="11.7109375" style="478" customWidth="1"/>
    <col min="12821" max="12821" width="0" style="478" hidden="1" customWidth="1"/>
    <col min="12822" max="12822" width="3.7109375" style="478" customWidth="1"/>
    <col min="12823" max="12823" width="11.140625" style="478" bestFit="1" customWidth="1"/>
    <col min="12824" max="13056" width="10.5703125" style="478"/>
    <col min="13057" max="13064" width="0" style="478" hidden="1" customWidth="1"/>
    <col min="13065" max="13067" width="3.7109375" style="478" customWidth="1"/>
    <col min="13068" max="13068" width="12.7109375" style="478" customWidth="1"/>
    <col min="13069" max="13069" width="51.140625" style="478" customWidth="1"/>
    <col min="13070" max="13070" width="0" style="478" hidden="1" customWidth="1"/>
    <col min="13071" max="13071" width="18.7109375" style="478" customWidth="1"/>
    <col min="13072" max="13073" width="0" style="478" hidden="1" customWidth="1"/>
    <col min="13074" max="13074" width="11.7109375" style="478" customWidth="1"/>
    <col min="13075" max="13075" width="6.42578125" style="478" bestFit="1" customWidth="1"/>
    <col min="13076" max="13076" width="11.7109375" style="478" customWidth="1"/>
    <col min="13077" max="13077" width="0" style="478" hidden="1" customWidth="1"/>
    <col min="13078" max="13078" width="3.7109375" style="478" customWidth="1"/>
    <col min="13079" max="13079" width="11.140625" style="478" bestFit="1" customWidth="1"/>
    <col min="13080" max="13312" width="10.5703125" style="478"/>
    <col min="13313" max="13320" width="0" style="478" hidden="1" customWidth="1"/>
    <col min="13321" max="13323" width="3.7109375" style="478" customWidth="1"/>
    <col min="13324" max="13324" width="12.7109375" style="478" customWidth="1"/>
    <col min="13325" max="13325" width="51.140625" style="478" customWidth="1"/>
    <col min="13326" max="13326" width="0" style="478" hidden="1" customWidth="1"/>
    <col min="13327" max="13327" width="18.7109375" style="478" customWidth="1"/>
    <col min="13328" max="13329" width="0" style="478" hidden="1" customWidth="1"/>
    <col min="13330" max="13330" width="11.7109375" style="478" customWidth="1"/>
    <col min="13331" max="13331" width="6.42578125" style="478" bestFit="1" customWidth="1"/>
    <col min="13332" max="13332" width="11.7109375" style="478" customWidth="1"/>
    <col min="13333" max="13333" width="0" style="478" hidden="1" customWidth="1"/>
    <col min="13334" max="13334" width="3.7109375" style="478" customWidth="1"/>
    <col min="13335" max="13335" width="11.140625" style="478" bestFit="1" customWidth="1"/>
    <col min="13336" max="13568" width="10.5703125" style="478"/>
    <col min="13569" max="13576" width="0" style="478" hidden="1" customWidth="1"/>
    <col min="13577" max="13579" width="3.7109375" style="478" customWidth="1"/>
    <col min="13580" max="13580" width="12.7109375" style="478" customWidth="1"/>
    <col min="13581" max="13581" width="51.140625" style="478" customWidth="1"/>
    <col min="13582" max="13582" width="0" style="478" hidden="1" customWidth="1"/>
    <col min="13583" max="13583" width="18.7109375" style="478" customWidth="1"/>
    <col min="13584" max="13585" width="0" style="478" hidden="1" customWidth="1"/>
    <col min="13586" max="13586" width="11.7109375" style="478" customWidth="1"/>
    <col min="13587" max="13587" width="6.42578125" style="478" bestFit="1" customWidth="1"/>
    <col min="13588" max="13588" width="11.7109375" style="478" customWidth="1"/>
    <col min="13589" max="13589" width="0" style="478" hidden="1" customWidth="1"/>
    <col min="13590" max="13590" width="3.7109375" style="478" customWidth="1"/>
    <col min="13591" max="13591" width="11.140625" style="478" bestFit="1" customWidth="1"/>
    <col min="13592" max="13824" width="10.5703125" style="478"/>
    <col min="13825" max="13832" width="0" style="478" hidden="1" customWidth="1"/>
    <col min="13833" max="13835" width="3.7109375" style="478" customWidth="1"/>
    <col min="13836" max="13836" width="12.7109375" style="478" customWidth="1"/>
    <col min="13837" max="13837" width="51.140625" style="478" customWidth="1"/>
    <col min="13838" max="13838" width="0" style="478" hidden="1" customWidth="1"/>
    <col min="13839" max="13839" width="18.7109375" style="478" customWidth="1"/>
    <col min="13840" max="13841" width="0" style="478" hidden="1" customWidth="1"/>
    <col min="13842" max="13842" width="11.7109375" style="478" customWidth="1"/>
    <col min="13843" max="13843" width="6.42578125" style="478" bestFit="1" customWidth="1"/>
    <col min="13844" max="13844" width="11.7109375" style="478" customWidth="1"/>
    <col min="13845" max="13845" width="0" style="478" hidden="1" customWidth="1"/>
    <col min="13846" max="13846" width="3.7109375" style="478" customWidth="1"/>
    <col min="13847" max="13847" width="11.140625" style="478" bestFit="1" customWidth="1"/>
    <col min="13848" max="14080" width="10.5703125" style="478"/>
    <col min="14081" max="14088" width="0" style="478" hidden="1" customWidth="1"/>
    <col min="14089" max="14091" width="3.7109375" style="478" customWidth="1"/>
    <col min="14092" max="14092" width="12.7109375" style="478" customWidth="1"/>
    <col min="14093" max="14093" width="51.140625" style="478" customWidth="1"/>
    <col min="14094" max="14094" width="0" style="478" hidden="1" customWidth="1"/>
    <col min="14095" max="14095" width="18.7109375" style="478" customWidth="1"/>
    <col min="14096" max="14097" width="0" style="478" hidden="1" customWidth="1"/>
    <col min="14098" max="14098" width="11.7109375" style="478" customWidth="1"/>
    <col min="14099" max="14099" width="6.42578125" style="478" bestFit="1" customWidth="1"/>
    <col min="14100" max="14100" width="11.7109375" style="478" customWidth="1"/>
    <col min="14101" max="14101" width="0" style="478" hidden="1" customWidth="1"/>
    <col min="14102" max="14102" width="3.7109375" style="478" customWidth="1"/>
    <col min="14103" max="14103" width="11.140625" style="478" bestFit="1" customWidth="1"/>
    <col min="14104" max="14336" width="10.5703125" style="478"/>
    <col min="14337" max="14344" width="0" style="478" hidden="1" customWidth="1"/>
    <col min="14345" max="14347" width="3.7109375" style="478" customWidth="1"/>
    <col min="14348" max="14348" width="12.7109375" style="478" customWidth="1"/>
    <col min="14349" max="14349" width="51.140625" style="478" customWidth="1"/>
    <col min="14350" max="14350" width="0" style="478" hidden="1" customWidth="1"/>
    <col min="14351" max="14351" width="18.7109375" style="478" customWidth="1"/>
    <col min="14352" max="14353" width="0" style="478" hidden="1" customWidth="1"/>
    <col min="14354" max="14354" width="11.7109375" style="478" customWidth="1"/>
    <col min="14355" max="14355" width="6.42578125" style="478" bestFit="1" customWidth="1"/>
    <col min="14356" max="14356" width="11.7109375" style="478" customWidth="1"/>
    <col min="14357" max="14357" width="0" style="478" hidden="1" customWidth="1"/>
    <col min="14358" max="14358" width="3.7109375" style="478" customWidth="1"/>
    <col min="14359" max="14359" width="11.140625" style="478" bestFit="1" customWidth="1"/>
    <col min="14360" max="14592" width="10.5703125" style="478"/>
    <col min="14593" max="14600" width="0" style="478" hidden="1" customWidth="1"/>
    <col min="14601" max="14603" width="3.7109375" style="478" customWidth="1"/>
    <col min="14604" max="14604" width="12.7109375" style="478" customWidth="1"/>
    <col min="14605" max="14605" width="51.140625" style="478" customWidth="1"/>
    <col min="14606" max="14606" width="0" style="478" hidden="1" customWidth="1"/>
    <col min="14607" max="14607" width="18.7109375" style="478" customWidth="1"/>
    <col min="14608" max="14609" width="0" style="478" hidden="1" customWidth="1"/>
    <col min="14610" max="14610" width="11.7109375" style="478" customWidth="1"/>
    <col min="14611" max="14611" width="6.42578125" style="478" bestFit="1" customWidth="1"/>
    <col min="14612" max="14612" width="11.7109375" style="478" customWidth="1"/>
    <col min="14613" max="14613" width="0" style="478" hidden="1" customWidth="1"/>
    <col min="14614" max="14614" width="3.7109375" style="478" customWidth="1"/>
    <col min="14615" max="14615" width="11.140625" style="478" bestFit="1" customWidth="1"/>
    <col min="14616" max="14848" width="10.5703125" style="478"/>
    <col min="14849" max="14856" width="0" style="478" hidden="1" customWidth="1"/>
    <col min="14857" max="14859" width="3.7109375" style="478" customWidth="1"/>
    <col min="14860" max="14860" width="12.7109375" style="478" customWidth="1"/>
    <col min="14861" max="14861" width="51.140625" style="478" customWidth="1"/>
    <col min="14862" max="14862" width="0" style="478" hidden="1" customWidth="1"/>
    <col min="14863" max="14863" width="18.7109375" style="478" customWidth="1"/>
    <col min="14864" max="14865" width="0" style="478" hidden="1" customWidth="1"/>
    <col min="14866" max="14866" width="11.7109375" style="478" customWidth="1"/>
    <col min="14867" max="14867" width="6.42578125" style="478" bestFit="1" customWidth="1"/>
    <col min="14868" max="14868" width="11.7109375" style="478" customWidth="1"/>
    <col min="14869" max="14869" width="0" style="478" hidden="1" customWidth="1"/>
    <col min="14870" max="14870" width="3.7109375" style="478" customWidth="1"/>
    <col min="14871" max="14871" width="11.140625" style="478" bestFit="1" customWidth="1"/>
    <col min="14872" max="15104" width="10.5703125" style="478"/>
    <col min="15105" max="15112" width="0" style="478" hidden="1" customWidth="1"/>
    <col min="15113" max="15115" width="3.7109375" style="478" customWidth="1"/>
    <col min="15116" max="15116" width="12.7109375" style="478" customWidth="1"/>
    <col min="15117" max="15117" width="51.140625" style="478" customWidth="1"/>
    <col min="15118" max="15118" width="0" style="478" hidden="1" customWidth="1"/>
    <col min="15119" max="15119" width="18.7109375" style="478" customWidth="1"/>
    <col min="15120" max="15121" width="0" style="478" hidden="1" customWidth="1"/>
    <col min="15122" max="15122" width="11.7109375" style="478" customWidth="1"/>
    <col min="15123" max="15123" width="6.42578125" style="478" bestFit="1" customWidth="1"/>
    <col min="15124" max="15124" width="11.7109375" style="478" customWidth="1"/>
    <col min="15125" max="15125" width="0" style="478" hidden="1" customWidth="1"/>
    <col min="15126" max="15126" width="3.7109375" style="478" customWidth="1"/>
    <col min="15127" max="15127" width="11.140625" style="478" bestFit="1" customWidth="1"/>
    <col min="15128" max="15360" width="10.5703125" style="478"/>
    <col min="15361" max="15368" width="0" style="478" hidden="1" customWidth="1"/>
    <col min="15369" max="15371" width="3.7109375" style="478" customWidth="1"/>
    <col min="15372" max="15372" width="12.7109375" style="478" customWidth="1"/>
    <col min="15373" max="15373" width="51.140625" style="478" customWidth="1"/>
    <col min="15374" max="15374" width="0" style="478" hidden="1" customWidth="1"/>
    <col min="15375" max="15375" width="18.7109375" style="478" customWidth="1"/>
    <col min="15376" max="15377" width="0" style="478" hidden="1" customWidth="1"/>
    <col min="15378" max="15378" width="11.7109375" style="478" customWidth="1"/>
    <col min="15379" max="15379" width="6.42578125" style="478" bestFit="1" customWidth="1"/>
    <col min="15380" max="15380" width="11.7109375" style="478" customWidth="1"/>
    <col min="15381" max="15381" width="0" style="478" hidden="1" customWidth="1"/>
    <col min="15382" max="15382" width="3.7109375" style="478" customWidth="1"/>
    <col min="15383" max="15383" width="11.140625" style="478" bestFit="1" customWidth="1"/>
    <col min="15384" max="15616" width="10.5703125" style="478"/>
    <col min="15617" max="15624" width="0" style="478" hidden="1" customWidth="1"/>
    <col min="15625" max="15627" width="3.7109375" style="478" customWidth="1"/>
    <col min="15628" max="15628" width="12.7109375" style="478" customWidth="1"/>
    <col min="15629" max="15629" width="51.140625" style="478" customWidth="1"/>
    <col min="15630" max="15630" width="0" style="478" hidden="1" customWidth="1"/>
    <col min="15631" max="15631" width="18.7109375" style="478" customWidth="1"/>
    <col min="15632" max="15633" width="0" style="478" hidden="1" customWidth="1"/>
    <col min="15634" max="15634" width="11.7109375" style="478" customWidth="1"/>
    <col min="15635" max="15635" width="6.42578125" style="478" bestFit="1" customWidth="1"/>
    <col min="15636" max="15636" width="11.7109375" style="478" customWidth="1"/>
    <col min="15637" max="15637" width="0" style="478" hidden="1" customWidth="1"/>
    <col min="15638" max="15638" width="3.7109375" style="478" customWidth="1"/>
    <col min="15639" max="15639" width="11.140625" style="478" bestFit="1" customWidth="1"/>
    <col min="15640" max="15872" width="10.5703125" style="478"/>
    <col min="15873" max="15880" width="0" style="478" hidden="1" customWidth="1"/>
    <col min="15881" max="15883" width="3.7109375" style="478" customWidth="1"/>
    <col min="15884" max="15884" width="12.7109375" style="478" customWidth="1"/>
    <col min="15885" max="15885" width="51.140625" style="478" customWidth="1"/>
    <col min="15886" max="15886" width="0" style="478" hidden="1" customWidth="1"/>
    <col min="15887" max="15887" width="18.7109375" style="478" customWidth="1"/>
    <col min="15888" max="15889" width="0" style="478" hidden="1" customWidth="1"/>
    <col min="15890" max="15890" width="11.7109375" style="478" customWidth="1"/>
    <col min="15891" max="15891" width="6.42578125" style="478" bestFit="1" customWidth="1"/>
    <col min="15892" max="15892" width="11.7109375" style="478" customWidth="1"/>
    <col min="15893" max="15893" width="0" style="478" hidden="1" customWidth="1"/>
    <col min="15894" max="15894" width="3.7109375" style="478" customWidth="1"/>
    <col min="15895" max="15895" width="11.140625" style="478" bestFit="1" customWidth="1"/>
    <col min="15896" max="16128" width="10.5703125" style="478"/>
    <col min="16129" max="16136" width="0" style="478" hidden="1" customWidth="1"/>
    <col min="16137" max="16139" width="3.7109375" style="478" customWidth="1"/>
    <col min="16140" max="16140" width="12.7109375" style="478" customWidth="1"/>
    <col min="16141" max="16141" width="51.140625" style="478" customWidth="1"/>
    <col min="16142" max="16142" width="0" style="478" hidden="1" customWidth="1"/>
    <col min="16143" max="16143" width="18.7109375" style="478" customWidth="1"/>
    <col min="16144" max="16145" width="0" style="478" hidden="1" customWidth="1"/>
    <col min="16146" max="16146" width="11.7109375" style="478" customWidth="1"/>
    <col min="16147" max="16147" width="6.42578125" style="478" bestFit="1" customWidth="1"/>
    <col min="16148" max="16148" width="11.7109375" style="478" customWidth="1"/>
    <col min="16149" max="16149" width="0" style="478" hidden="1" customWidth="1"/>
    <col min="16150" max="16150" width="3.7109375" style="478" customWidth="1"/>
    <col min="16151" max="16151" width="11.140625" style="478" bestFit="1" customWidth="1"/>
    <col min="16152" max="16384" width="10.5703125" style="478"/>
  </cols>
  <sheetData>
    <row r="1" spans="1:33" hidden="1"/>
    <row r="2" spans="1:33" hidden="1"/>
    <row r="3" spans="1:33" hidden="1"/>
    <row r="4" spans="1:33" ht="3" customHeight="1">
      <c r="J4" s="483"/>
      <c r="K4" s="483"/>
      <c r="L4" s="479"/>
      <c r="M4" s="479"/>
      <c r="N4" s="479"/>
      <c r="O4" s="486"/>
      <c r="P4" s="486"/>
      <c r="Q4" s="486"/>
      <c r="R4" s="486"/>
      <c r="S4" s="486"/>
      <c r="T4" s="486"/>
      <c r="U4" s="479"/>
    </row>
    <row r="5" spans="1:33" ht="22.5" customHeight="1">
      <c r="J5" s="483"/>
      <c r="K5" s="483"/>
      <c r="L5" s="1234" t="s">
        <v>633</v>
      </c>
      <c r="M5" s="1234"/>
      <c r="N5" s="1234"/>
      <c r="O5" s="1234"/>
      <c r="P5" s="1234"/>
      <c r="Q5" s="1234"/>
      <c r="R5" s="1234"/>
      <c r="S5" s="1234"/>
      <c r="T5" s="1234"/>
      <c r="U5" s="499"/>
    </row>
    <row r="6" spans="1:33" ht="3" customHeight="1">
      <c r="J6" s="483"/>
      <c r="K6" s="483"/>
      <c r="L6" s="479"/>
      <c r="M6" s="479"/>
      <c r="N6" s="479"/>
      <c r="O6" s="482"/>
      <c r="P6" s="482"/>
      <c r="Q6" s="482"/>
      <c r="R6" s="482"/>
      <c r="S6" s="482"/>
      <c r="T6" s="482"/>
      <c r="U6" s="479"/>
    </row>
    <row r="7" spans="1:33" s="493" customFormat="1" ht="22.5">
      <c r="A7" s="513"/>
      <c r="B7" s="513"/>
      <c r="C7" s="513"/>
      <c r="D7" s="513"/>
      <c r="E7" s="513"/>
      <c r="F7" s="513"/>
      <c r="G7" s="513"/>
      <c r="H7" s="513"/>
      <c r="L7" s="501"/>
      <c r="M7" s="619" t="s">
        <v>503</v>
      </c>
      <c r="N7" s="668"/>
      <c r="O7" s="1211" t="str">
        <f>IF(NameOrPr_ch="",IF(NameOrPr="","",NameOrPr),NameOrPr_ch)</f>
        <v>Комитет по тарифам Санкт-Петербурга</v>
      </c>
      <c r="P7" s="1211"/>
      <c r="Q7" s="1211"/>
      <c r="R7" s="1211"/>
      <c r="S7" s="1211"/>
      <c r="T7" s="1211"/>
      <c r="U7" s="584"/>
      <c r="V7" s="584"/>
      <c r="W7" s="521"/>
      <c r="X7" s="507"/>
      <c r="Y7" s="507"/>
      <c r="Z7" s="507"/>
      <c r="AA7" s="507"/>
      <c r="AB7" s="507"/>
      <c r="AC7" s="507"/>
      <c r="AD7" s="507"/>
      <c r="AE7" s="507"/>
      <c r="AF7" s="507"/>
      <c r="AG7" s="507"/>
    </row>
    <row r="8" spans="1:33" s="493" customFormat="1" ht="18.75">
      <c r="A8" s="513"/>
      <c r="B8" s="513"/>
      <c r="C8" s="513"/>
      <c r="D8" s="513"/>
      <c r="E8" s="513"/>
      <c r="F8" s="513"/>
      <c r="G8" s="513"/>
      <c r="H8" s="513"/>
      <c r="L8" s="501"/>
      <c r="M8" s="619" t="s">
        <v>598</v>
      </c>
      <c r="N8" s="668"/>
      <c r="O8" s="1211" t="str">
        <f>IF(datePr_ch="",IF(datePr="","",datePr),datePr_ch)</f>
        <v>15.12.2021</v>
      </c>
      <c r="P8" s="1211"/>
      <c r="Q8" s="1211"/>
      <c r="R8" s="1211"/>
      <c r="S8" s="1211"/>
      <c r="T8" s="1211"/>
      <c r="U8" s="584"/>
      <c r="V8" s="584"/>
      <c r="W8" s="521"/>
      <c r="X8" s="507"/>
      <c r="Y8" s="507"/>
      <c r="Z8" s="507"/>
      <c r="AA8" s="507"/>
      <c r="AB8" s="507"/>
      <c r="AC8" s="507"/>
      <c r="AD8" s="507"/>
      <c r="AE8" s="507"/>
      <c r="AF8" s="507"/>
      <c r="AG8" s="507"/>
    </row>
    <row r="9" spans="1:33" s="493" customFormat="1" ht="18.75">
      <c r="A9" s="513"/>
      <c r="B9" s="513"/>
      <c r="C9" s="513"/>
      <c r="D9" s="513"/>
      <c r="E9" s="513"/>
      <c r="F9" s="513"/>
      <c r="G9" s="513"/>
      <c r="H9" s="513"/>
      <c r="L9" s="152"/>
      <c r="M9" s="619" t="s">
        <v>597</v>
      </c>
      <c r="N9" s="668"/>
      <c r="O9" s="1211" t="str">
        <f>IF(numberPr_ch="",IF(numberPr="","",numberPr),numberPr_ch)</f>
        <v>208-р</v>
      </c>
      <c r="P9" s="1211"/>
      <c r="Q9" s="1211"/>
      <c r="R9" s="1211"/>
      <c r="S9" s="1211"/>
      <c r="T9" s="1211"/>
      <c r="U9" s="584"/>
      <c r="V9" s="584"/>
      <c r="W9" s="521"/>
      <c r="X9" s="507"/>
      <c r="Y9" s="507"/>
      <c r="Z9" s="507"/>
      <c r="AA9" s="507"/>
      <c r="AB9" s="507"/>
      <c r="AC9" s="507"/>
      <c r="AD9" s="507"/>
      <c r="AE9" s="507"/>
      <c r="AF9" s="507"/>
      <c r="AG9" s="507"/>
    </row>
    <row r="10" spans="1:33" s="493" customFormat="1" ht="18.75">
      <c r="A10" s="513"/>
      <c r="B10" s="513"/>
      <c r="C10" s="513"/>
      <c r="D10" s="513"/>
      <c r="E10" s="513"/>
      <c r="F10" s="513"/>
      <c r="G10" s="513"/>
      <c r="H10" s="513"/>
      <c r="L10" s="152"/>
      <c r="M10" s="619" t="s">
        <v>502</v>
      </c>
      <c r="N10" s="668"/>
      <c r="O10" s="1211" t="str">
        <f>IF(IstPub_ch="",IF(IstPub="","",IstPub),IstPub_ch)</f>
        <v>официальный сайт Комитета по тарифам Санкт-Петербурга: http://tarifspb.ru/</v>
      </c>
      <c r="P10" s="1211"/>
      <c r="Q10" s="1211"/>
      <c r="R10" s="1211"/>
      <c r="S10" s="1211"/>
      <c r="T10" s="1211"/>
      <c r="U10" s="584"/>
      <c r="V10" s="584"/>
      <c r="W10" s="521"/>
      <c r="X10" s="507"/>
      <c r="Y10" s="507"/>
      <c r="Z10" s="507"/>
      <c r="AA10" s="507"/>
      <c r="AB10" s="507"/>
      <c r="AC10" s="507"/>
      <c r="AD10" s="507"/>
      <c r="AE10" s="507"/>
      <c r="AF10" s="507"/>
      <c r="AG10" s="507"/>
    </row>
    <row r="11" spans="1:33" s="493" customFormat="1" ht="11.25" hidden="1">
      <c r="A11" s="513"/>
      <c r="B11" s="513"/>
      <c r="C11" s="513"/>
      <c r="D11" s="513"/>
      <c r="E11" s="513"/>
      <c r="F11" s="513"/>
      <c r="G11" s="513"/>
      <c r="H11" s="513"/>
      <c r="L11" s="152"/>
      <c r="M11" s="152"/>
      <c r="N11" s="490"/>
      <c r="O11" s="500"/>
      <c r="P11" s="500"/>
      <c r="Q11" s="500"/>
      <c r="R11" s="500"/>
      <c r="S11" s="500"/>
      <c r="T11" s="500"/>
      <c r="U11" s="505" t="s">
        <v>373</v>
      </c>
      <c r="X11" s="507"/>
      <c r="Y11" s="507"/>
      <c r="Z11" s="507"/>
      <c r="AA11" s="507"/>
      <c r="AB11" s="507"/>
      <c r="AC11" s="507"/>
      <c r="AD11" s="507"/>
      <c r="AE11" s="507"/>
      <c r="AF11" s="507"/>
      <c r="AG11" s="507"/>
    </row>
    <row r="12" spans="1:33" ht="15" customHeight="1">
      <c r="H12" s="512" t="s">
        <v>93</v>
      </c>
      <c r="J12" s="483"/>
      <c r="K12" s="483"/>
      <c r="L12" s="479"/>
      <c r="M12" s="479"/>
      <c r="N12" s="479"/>
      <c r="O12" s="1252"/>
      <c r="P12" s="1252"/>
      <c r="Q12" s="1252"/>
      <c r="R12" s="1252"/>
      <c r="S12" s="1252"/>
      <c r="T12" s="1252"/>
      <c r="U12" s="1252"/>
    </row>
    <row r="13" spans="1:33">
      <c r="J13" s="483"/>
      <c r="K13" s="483"/>
      <c r="L13" s="1163" t="s">
        <v>454</v>
      </c>
      <c r="M13" s="1163"/>
      <c r="N13" s="1163"/>
      <c r="O13" s="1163"/>
      <c r="P13" s="1163"/>
      <c r="Q13" s="1163"/>
      <c r="R13" s="1163"/>
      <c r="S13" s="1163"/>
      <c r="T13" s="1163"/>
      <c r="U13" s="1163"/>
      <c r="V13" s="1163"/>
      <c r="W13" s="1163" t="s">
        <v>455</v>
      </c>
    </row>
    <row r="14" spans="1:33" ht="14.25" customHeight="1">
      <c r="J14" s="483"/>
      <c r="K14" s="483"/>
      <c r="L14" s="1218" t="s">
        <v>92</v>
      </c>
      <c r="M14" s="1218" t="s">
        <v>641</v>
      </c>
      <c r="N14" s="476"/>
      <c r="O14" s="1219" t="s">
        <v>643</v>
      </c>
      <c r="P14" s="1220"/>
      <c r="Q14" s="1220"/>
      <c r="R14" s="1220"/>
      <c r="S14" s="1220"/>
      <c r="T14" s="1221"/>
      <c r="U14" s="1229" t="s">
        <v>341</v>
      </c>
      <c r="V14" s="1251" t="s">
        <v>275</v>
      </c>
      <c r="W14" s="1163"/>
    </row>
    <row r="15" spans="1:33" ht="14.25" customHeight="1">
      <c r="J15" s="483"/>
      <c r="K15" s="483"/>
      <c r="L15" s="1218"/>
      <c r="M15" s="1218"/>
      <c r="N15" s="475"/>
      <c r="O15" s="1224" t="s">
        <v>642</v>
      </c>
      <c r="P15" s="657"/>
      <c r="Q15" s="657"/>
      <c r="R15" s="1227" t="s">
        <v>656</v>
      </c>
      <c r="S15" s="1227"/>
      <c r="T15" s="1228"/>
      <c r="U15" s="1230"/>
      <c r="V15" s="1251"/>
      <c r="W15" s="1163"/>
    </row>
    <row r="16" spans="1:33" ht="30.75" customHeight="1">
      <c r="J16" s="483"/>
      <c r="K16" s="483"/>
      <c r="L16" s="1218"/>
      <c r="M16" s="1218"/>
      <c r="N16" s="474"/>
      <c r="O16" s="1225"/>
      <c r="P16" s="655"/>
      <c r="Q16" s="656"/>
      <c r="R16" s="538" t="s">
        <v>274</v>
      </c>
      <c r="S16" s="1213" t="s">
        <v>273</v>
      </c>
      <c r="T16" s="1214"/>
      <c r="U16" s="1231"/>
      <c r="V16" s="1251"/>
      <c r="W16" s="1163"/>
    </row>
    <row r="17" spans="1:33">
      <c r="J17" s="483"/>
      <c r="K17" s="491">
        <v>1</v>
      </c>
      <c r="L17" s="639" t="s">
        <v>93</v>
      </c>
      <c r="M17" s="639" t="s">
        <v>49</v>
      </c>
      <c r="N17" s="511" t="s">
        <v>49</v>
      </c>
      <c r="O17" s="640">
        <f ca="1">OFFSET(O17,0,-1)+1</f>
        <v>3</v>
      </c>
      <c r="P17" s="641">
        <f ca="1">OFFSET(P17,0,-1)</f>
        <v>3</v>
      </c>
      <c r="Q17" s="641">
        <f ca="1">OFFSET(Q17,0,-1)</f>
        <v>3</v>
      </c>
      <c r="R17" s="640">
        <f ca="1">OFFSET(R17,0,-1)+1</f>
        <v>4</v>
      </c>
      <c r="S17" s="1249">
        <f ca="1">OFFSET(S17,0,-1)+1</f>
        <v>5</v>
      </c>
      <c r="T17" s="1249"/>
      <c r="U17" s="640">
        <f ca="1">OFFSET(U17,0,-2)+1</f>
        <v>6</v>
      </c>
      <c r="V17" s="641">
        <f ca="1">OFFSET(V17,0,-1)</f>
        <v>6</v>
      </c>
      <c r="W17" s="640">
        <f ca="1">OFFSET(W17,0,-1)+1</f>
        <v>7</v>
      </c>
    </row>
    <row r="18" spans="1:33" ht="22.5">
      <c r="A18" s="1237">
        <v>1</v>
      </c>
      <c r="B18" s="903"/>
      <c r="C18" s="903"/>
      <c r="D18" s="903"/>
      <c r="E18" s="904"/>
      <c r="F18" s="905"/>
      <c r="G18" s="905"/>
      <c r="H18" s="905"/>
      <c r="I18" s="906"/>
      <c r="J18" s="901"/>
      <c r="K18" s="908"/>
      <c r="L18" s="595">
        <f>mergeValue(A18)</f>
        <v>1</v>
      </c>
      <c r="M18" s="643" t="s">
        <v>20</v>
      </c>
      <c r="N18" s="582"/>
      <c r="O18" s="1250"/>
      <c r="P18" s="1250"/>
      <c r="Q18" s="1250"/>
      <c r="R18" s="1250"/>
      <c r="S18" s="1250"/>
      <c r="T18" s="1250"/>
      <c r="U18" s="1250"/>
      <c r="V18" s="1250"/>
      <c r="W18" s="632" t="s">
        <v>477</v>
      </c>
    </row>
    <row r="19" spans="1:33" ht="22.5">
      <c r="A19" s="1237"/>
      <c r="B19" s="1237">
        <v>1</v>
      </c>
      <c r="C19" s="903"/>
      <c r="D19" s="903"/>
      <c r="E19" s="905"/>
      <c r="F19" s="905"/>
      <c r="G19" s="905"/>
      <c r="H19" s="905"/>
      <c r="I19" s="900"/>
      <c r="J19" s="899"/>
      <c r="K19" s="902"/>
      <c r="L19" s="595" t="str">
        <f>mergeValue(A19) &amp;"."&amp; mergeValue(B19)</f>
        <v>1.1</v>
      </c>
      <c r="M19" s="548" t="s">
        <v>16</v>
      </c>
      <c r="N19" s="582"/>
      <c r="O19" s="1250"/>
      <c r="P19" s="1250"/>
      <c r="Q19" s="1250"/>
      <c r="R19" s="1250"/>
      <c r="S19" s="1250"/>
      <c r="T19" s="1250"/>
      <c r="U19" s="1250"/>
      <c r="V19" s="1250"/>
      <c r="W19" s="632" t="s">
        <v>478</v>
      </c>
    </row>
    <row r="20" spans="1:33" ht="22.5">
      <c r="A20" s="1237"/>
      <c r="B20" s="1237"/>
      <c r="C20" s="1237">
        <v>1</v>
      </c>
      <c r="D20" s="903"/>
      <c r="E20" s="905"/>
      <c r="F20" s="905"/>
      <c r="G20" s="905"/>
      <c r="H20" s="905"/>
      <c r="I20" s="907"/>
      <c r="J20" s="899"/>
      <c r="K20" s="902"/>
      <c r="L20" s="595" t="str">
        <f>mergeValue(A20) &amp;"."&amp; mergeValue(B20)&amp;"."&amp; mergeValue(C20)</f>
        <v>1.1.1</v>
      </c>
      <c r="M20" s="549" t="s">
        <v>7</v>
      </c>
      <c r="N20" s="582"/>
      <c r="O20" s="1250"/>
      <c r="P20" s="1250"/>
      <c r="Q20" s="1250"/>
      <c r="R20" s="1250"/>
      <c r="S20" s="1250"/>
      <c r="T20" s="1250"/>
      <c r="U20" s="1250"/>
      <c r="V20" s="1250"/>
      <c r="W20" s="632" t="s">
        <v>635</v>
      </c>
    </row>
    <row r="21" spans="1:33" ht="22.5">
      <c r="A21" s="1237"/>
      <c r="B21" s="1237"/>
      <c r="C21" s="1237"/>
      <c r="D21" s="1237">
        <v>1</v>
      </c>
      <c r="E21" s="905"/>
      <c r="F21" s="905"/>
      <c r="G21" s="905"/>
      <c r="H21" s="905"/>
      <c r="I21" s="907"/>
      <c r="J21" s="899"/>
      <c r="K21" s="902"/>
      <c r="L21" s="595" t="str">
        <f>mergeValue(A21) &amp;"."&amp; mergeValue(B21)&amp;"."&amp; mergeValue(C21)&amp;"."&amp; mergeValue(D21)</f>
        <v>1.1.1.1</v>
      </c>
      <c r="M21" s="550" t="s">
        <v>22</v>
      </c>
      <c r="N21" s="582"/>
      <c r="O21" s="1250"/>
      <c r="P21" s="1250"/>
      <c r="Q21" s="1250"/>
      <c r="R21" s="1250"/>
      <c r="S21" s="1250"/>
      <c r="T21" s="1250"/>
      <c r="U21" s="1250"/>
      <c r="V21" s="1250"/>
      <c r="W21" s="632" t="s">
        <v>636</v>
      </c>
    </row>
    <row r="22" spans="1:33" ht="101.25">
      <c r="A22" s="1237"/>
      <c r="B22" s="1237"/>
      <c r="C22" s="1237"/>
      <c r="D22" s="1237"/>
      <c r="E22" s="1237">
        <v>1</v>
      </c>
      <c r="F22" s="905"/>
      <c r="G22" s="905"/>
      <c r="H22" s="903">
        <v>1</v>
      </c>
      <c r="I22" s="1237">
        <v>1</v>
      </c>
      <c r="J22" s="905"/>
      <c r="K22" s="910"/>
      <c r="L22" s="595" t="str">
        <f>mergeValue(A22) &amp;"."&amp; mergeValue(B22)&amp;"."&amp; mergeValue(C22)&amp;"."&amp; mergeValue(D22)&amp;"."&amp; mergeValue(E22)</f>
        <v>1.1.1.1.1</v>
      </c>
      <c r="M22" s="556" t="s">
        <v>9</v>
      </c>
      <c r="N22" s="583"/>
      <c r="O22" s="1239"/>
      <c r="P22" s="1239"/>
      <c r="Q22" s="1239"/>
      <c r="R22" s="1239"/>
      <c r="S22" s="1239"/>
      <c r="T22" s="1239"/>
      <c r="U22" s="1239"/>
      <c r="V22" s="1239"/>
      <c r="W22" s="632" t="s">
        <v>640</v>
      </c>
    </row>
    <row r="23" spans="1:33" ht="90">
      <c r="A23" s="1237"/>
      <c r="B23" s="1237"/>
      <c r="C23" s="1237"/>
      <c r="D23" s="1237"/>
      <c r="E23" s="1237"/>
      <c r="F23" s="1237">
        <v>1</v>
      </c>
      <c r="G23" s="903"/>
      <c r="H23" s="903"/>
      <c r="I23" s="1237"/>
      <c r="J23" s="1237">
        <v>1</v>
      </c>
      <c r="K23" s="911"/>
      <c r="L23" s="595" t="str">
        <f>mergeValue(A23) &amp;"."&amp; mergeValue(B23)&amp;"."&amp; mergeValue(C23)&amp;"."&amp; mergeValue(D23)&amp;"."&amp; mergeValue(E23)&amp;"."&amp; mergeValue(F23)</f>
        <v>1.1.1.1.1.1</v>
      </c>
      <c r="M23" s="557" t="s">
        <v>10</v>
      </c>
      <c r="N23" s="583"/>
      <c r="O23" s="1240"/>
      <c r="P23" s="1241"/>
      <c r="Q23" s="1241"/>
      <c r="R23" s="1241"/>
      <c r="S23" s="1241"/>
      <c r="T23" s="1241"/>
      <c r="U23" s="1241"/>
      <c r="V23" s="1242"/>
      <c r="W23" s="632" t="s">
        <v>638</v>
      </c>
      <c r="Y23" s="506" t="str">
        <f>strCheckUnique(Z23:Z26)</f>
        <v/>
      </c>
      <c r="AA23" s="506" t="str">
        <f>IF(O23="","",O23 &amp; ":_")</f>
        <v/>
      </c>
    </row>
    <row r="24" spans="1:33" ht="189" customHeight="1">
      <c r="A24" s="1237"/>
      <c r="B24" s="1237"/>
      <c r="C24" s="1237"/>
      <c r="D24" s="1237"/>
      <c r="E24" s="1237"/>
      <c r="F24" s="1237"/>
      <c r="G24" s="903">
        <v>1</v>
      </c>
      <c r="H24" s="903"/>
      <c r="I24" s="1237"/>
      <c r="J24" s="1237"/>
      <c r="K24" s="911">
        <v>1</v>
      </c>
      <c r="L24" s="595" t="str">
        <f>mergeValue(A24) &amp;"."&amp; mergeValue(B24)&amp;"."&amp; mergeValue(C24)&amp;"."&amp; mergeValue(D24)&amp;"."&amp; mergeValue(E24)&amp;"."&amp; mergeValue(F24)&amp;"."&amp; mergeValue(G24)</f>
        <v>1.1.1.1.1.1.1</v>
      </c>
      <c r="M24" s="1071"/>
      <c r="N24" s="588"/>
      <c r="O24" s="1080"/>
      <c r="P24" s="564"/>
      <c r="Q24" s="564"/>
      <c r="R24" s="1243"/>
      <c r="S24" s="1233" t="s">
        <v>84</v>
      </c>
      <c r="T24" s="1243"/>
      <c r="U24" s="1233" t="s">
        <v>85</v>
      </c>
      <c r="V24" s="580"/>
      <c r="W24" s="1208" t="s">
        <v>658</v>
      </c>
      <c r="X24" s="502" t="str">
        <f>strCheckDate(O25:V25)</f>
        <v/>
      </c>
      <c r="Y24" s="506"/>
      <c r="Z24" s="506" t="str">
        <f>IF(M24="","",M24 )</f>
        <v/>
      </c>
      <c r="AA24" s="506"/>
      <c r="AB24" s="506"/>
      <c r="AC24" s="506"/>
    </row>
    <row r="25" spans="1:33" ht="11.25" hidden="1">
      <c r="A25" s="1237"/>
      <c r="B25" s="1237"/>
      <c r="C25" s="1237"/>
      <c r="D25" s="1237"/>
      <c r="E25" s="1237"/>
      <c r="F25" s="1237"/>
      <c r="G25" s="903"/>
      <c r="H25" s="903"/>
      <c r="I25" s="1237"/>
      <c r="J25" s="1237"/>
      <c r="K25" s="911"/>
      <c r="L25" s="602"/>
      <c r="M25" s="648"/>
      <c r="N25" s="588"/>
      <c r="O25" s="586"/>
      <c r="P25" s="564"/>
      <c r="Q25" s="586" t="str">
        <f>R24 &amp; "-" &amp; T24</f>
        <v>-</v>
      </c>
      <c r="R25" s="1232"/>
      <c r="S25" s="1233"/>
      <c r="T25" s="1232"/>
      <c r="U25" s="1233"/>
      <c r="V25" s="580"/>
      <c r="W25" s="1209"/>
    </row>
    <row r="26" spans="1:33" s="477" customFormat="1" ht="15" customHeight="1">
      <c r="A26" s="1237"/>
      <c r="B26" s="1237"/>
      <c r="C26" s="1237"/>
      <c r="D26" s="1237"/>
      <c r="E26" s="1237"/>
      <c r="F26" s="1237"/>
      <c r="G26" s="905"/>
      <c r="H26" s="903"/>
      <c r="I26" s="1237"/>
      <c r="J26" s="1237"/>
      <c r="K26" s="910"/>
      <c r="L26" s="540"/>
      <c r="M26" s="559" t="s">
        <v>25</v>
      </c>
      <c r="N26" s="553"/>
      <c r="O26" s="547"/>
      <c r="P26" s="547"/>
      <c r="Q26" s="547"/>
      <c r="R26" s="575"/>
      <c r="S26" s="566"/>
      <c r="T26" s="565"/>
      <c r="U26" s="553"/>
      <c r="V26" s="562"/>
      <c r="W26" s="1210"/>
      <c r="X26" s="503"/>
      <c r="Y26" s="503"/>
      <c r="Z26" s="503"/>
      <c r="AA26" s="503"/>
      <c r="AB26" s="503"/>
      <c r="AC26" s="503"/>
      <c r="AD26" s="503"/>
      <c r="AE26" s="503"/>
      <c r="AF26" s="503"/>
      <c r="AG26" s="503"/>
    </row>
    <row r="27" spans="1:33" s="477" customFormat="1" ht="15" customHeight="1">
      <c r="A27" s="1237"/>
      <c r="B27" s="1237"/>
      <c r="C27" s="1237"/>
      <c r="D27" s="1237"/>
      <c r="E27" s="1237"/>
      <c r="F27" s="905"/>
      <c r="G27" s="905"/>
      <c r="H27" s="903"/>
      <c r="I27" s="1237"/>
      <c r="J27" s="905"/>
      <c r="K27" s="910"/>
      <c r="L27" s="540"/>
      <c r="M27" s="558" t="s">
        <v>11</v>
      </c>
      <c r="N27" s="552"/>
      <c r="O27" s="547"/>
      <c r="P27" s="547"/>
      <c r="Q27" s="547"/>
      <c r="R27" s="575"/>
      <c r="S27" s="566"/>
      <c r="T27" s="565"/>
      <c r="U27" s="552"/>
      <c r="V27" s="566"/>
      <c r="W27" s="562"/>
      <c r="X27" s="503"/>
      <c r="Y27" s="503"/>
      <c r="Z27" s="503"/>
      <c r="AA27" s="503"/>
      <c r="AB27" s="503"/>
      <c r="AC27" s="503"/>
      <c r="AD27" s="503"/>
      <c r="AE27" s="503"/>
      <c r="AF27" s="503"/>
      <c r="AG27" s="503"/>
    </row>
    <row r="28" spans="1:33" s="477" customFormat="1" ht="15" customHeight="1">
      <c r="A28" s="1237"/>
      <c r="B28" s="1237"/>
      <c r="C28" s="1237"/>
      <c r="D28" s="1237"/>
      <c r="E28" s="909"/>
      <c r="F28" s="905"/>
      <c r="G28" s="905"/>
      <c r="H28" s="905"/>
      <c r="I28" s="901"/>
      <c r="J28" s="898"/>
      <c r="K28" s="908"/>
      <c r="L28" s="540"/>
      <c r="M28" s="553" t="s">
        <v>12</v>
      </c>
      <c r="N28" s="551"/>
      <c r="O28" s="547"/>
      <c r="P28" s="547"/>
      <c r="Q28" s="547"/>
      <c r="R28" s="575"/>
      <c r="S28" s="566"/>
      <c r="T28" s="565"/>
      <c r="U28" s="551"/>
      <c r="V28" s="566"/>
      <c r="W28" s="562"/>
      <c r="X28" s="503"/>
      <c r="Y28" s="503"/>
      <c r="Z28" s="503"/>
      <c r="AA28" s="503"/>
      <c r="AB28" s="503"/>
      <c r="AC28" s="503"/>
      <c r="AD28" s="503"/>
      <c r="AE28" s="503"/>
      <c r="AF28" s="503"/>
      <c r="AG28" s="503"/>
    </row>
    <row r="29" spans="1:33" s="477" customFormat="1" ht="15" customHeight="1">
      <c r="A29" s="1237"/>
      <c r="B29" s="1237"/>
      <c r="C29" s="1237"/>
      <c r="D29" s="909"/>
      <c r="E29" s="909"/>
      <c r="F29" s="905"/>
      <c r="G29" s="905"/>
      <c r="H29" s="905"/>
      <c r="I29" s="901"/>
      <c r="J29" s="898"/>
      <c r="K29" s="908"/>
      <c r="L29" s="540"/>
      <c r="M29" s="552" t="s">
        <v>17</v>
      </c>
      <c r="N29" s="551"/>
      <c r="O29" s="547"/>
      <c r="P29" s="547"/>
      <c r="Q29" s="547"/>
      <c r="R29" s="575"/>
      <c r="S29" s="566"/>
      <c r="T29" s="565"/>
      <c r="U29" s="551"/>
      <c r="V29" s="566"/>
      <c r="W29" s="562"/>
      <c r="X29" s="503"/>
      <c r="Y29" s="503"/>
      <c r="Z29" s="503"/>
      <c r="AA29" s="503"/>
      <c r="AB29" s="503"/>
      <c r="AC29" s="503"/>
      <c r="AD29" s="503"/>
      <c r="AE29" s="503"/>
      <c r="AF29" s="503"/>
      <c r="AG29" s="503"/>
    </row>
    <row r="30" spans="1:33" s="477" customFormat="1" ht="15" customHeight="1">
      <c r="A30" s="1237"/>
      <c r="B30" s="1237"/>
      <c r="C30" s="909"/>
      <c r="D30" s="909"/>
      <c r="E30" s="909"/>
      <c r="F30" s="909"/>
      <c r="G30" s="914"/>
      <c r="H30" s="901"/>
      <c r="I30" s="912"/>
      <c r="J30" s="898"/>
      <c r="K30" s="913"/>
      <c r="L30" s="540"/>
      <c r="M30" s="551" t="s">
        <v>18</v>
      </c>
      <c r="N30" s="551"/>
      <c r="O30" s="547"/>
      <c r="P30" s="547"/>
      <c r="Q30" s="547"/>
      <c r="R30" s="575"/>
      <c r="S30" s="566"/>
      <c r="T30" s="565"/>
      <c r="U30" s="551"/>
      <c r="V30" s="566"/>
      <c r="W30" s="562"/>
      <c r="X30" s="503"/>
      <c r="Y30" s="503"/>
      <c r="Z30" s="503"/>
      <c r="AA30" s="503"/>
      <c r="AB30" s="503"/>
      <c r="AC30" s="503"/>
      <c r="AD30" s="503"/>
      <c r="AE30" s="503"/>
      <c r="AF30" s="503"/>
      <c r="AG30" s="503"/>
    </row>
    <row r="31" spans="1:33" s="477" customFormat="1" ht="15" customHeight="1">
      <c r="A31" s="1237"/>
      <c r="B31" s="909"/>
      <c r="C31" s="909"/>
      <c r="D31" s="909"/>
      <c r="E31" s="909"/>
      <c r="F31" s="909"/>
      <c r="G31" s="914"/>
      <c r="H31" s="901"/>
      <c r="I31" s="901"/>
      <c r="J31" s="898"/>
      <c r="K31" s="908"/>
      <c r="L31" s="540"/>
      <c r="M31" s="560" t="s">
        <v>19</v>
      </c>
      <c r="N31" s="551"/>
      <c r="O31" s="547"/>
      <c r="P31" s="547"/>
      <c r="Q31" s="547"/>
      <c r="R31" s="575"/>
      <c r="S31" s="566"/>
      <c r="T31" s="565"/>
      <c r="U31" s="551"/>
      <c r="V31" s="566"/>
      <c r="W31" s="562"/>
      <c r="X31" s="503"/>
      <c r="Y31" s="503"/>
      <c r="Z31" s="503"/>
      <c r="AA31" s="503"/>
      <c r="AB31" s="503"/>
      <c r="AC31" s="503"/>
      <c r="AD31" s="503"/>
      <c r="AE31" s="503"/>
      <c r="AF31" s="503"/>
      <c r="AG31" s="503"/>
    </row>
    <row r="32" spans="1:33" s="477" customFormat="1" ht="15" customHeight="1">
      <c r="A32" s="897"/>
      <c r="B32" s="897"/>
      <c r="C32" s="897"/>
      <c r="D32" s="897"/>
      <c r="E32" s="897"/>
      <c r="F32" s="897"/>
      <c r="G32" s="897"/>
      <c r="H32" s="897"/>
      <c r="I32" s="897"/>
      <c r="J32" s="897"/>
      <c r="K32" s="897"/>
      <c r="L32" s="540"/>
      <c r="M32" s="567" t="s">
        <v>309</v>
      </c>
      <c r="N32" s="551"/>
      <c r="O32" s="547"/>
      <c r="P32" s="547"/>
      <c r="Q32" s="547"/>
      <c r="R32" s="575"/>
      <c r="S32" s="566"/>
      <c r="T32" s="565"/>
      <c r="U32" s="551"/>
      <c r="V32" s="566"/>
      <c r="W32" s="562"/>
      <c r="X32" s="503"/>
      <c r="Y32" s="503"/>
      <c r="Z32" s="503"/>
      <c r="AA32" s="503"/>
      <c r="AB32" s="503"/>
      <c r="AC32" s="503"/>
      <c r="AD32" s="503"/>
      <c r="AE32" s="503"/>
      <c r="AF32" s="503"/>
      <c r="AG32" s="503"/>
    </row>
    <row r="33" spans="12:23" ht="3" customHeight="1">
      <c r="L33" s="487"/>
      <c r="M33" s="487"/>
      <c r="N33" s="487"/>
      <c r="O33" s="487"/>
      <c r="P33" s="487"/>
      <c r="Q33" s="487"/>
      <c r="R33" s="487"/>
      <c r="S33" s="487"/>
      <c r="T33" s="487"/>
      <c r="U33" s="487"/>
    </row>
    <row r="34" spans="12:23" ht="133.5" customHeight="1">
      <c r="L34" s="1">
        <v>1</v>
      </c>
      <c r="M34" s="1201" t="s">
        <v>634</v>
      </c>
      <c r="N34" s="1201"/>
      <c r="O34" s="1201"/>
      <c r="P34" s="1201"/>
      <c r="Q34" s="1201"/>
      <c r="R34" s="1201"/>
      <c r="S34" s="1201"/>
      <c r="T34" s="1201"/>
      <c r="U34" s="1201"/>
      <c r="V34" s="1201"/>
      <c r="W34" s="1201"/>
    </row>
  </sheetData>
  <sheetProtection password="FA9C" sheet="1" objects="1" scenarios="1" formatColumns="0" formatRows="0"/>
  <dataConsolidate/>
  <mergeCells count="37">
    <mergeCell ref="L5:T5"/>
    <mergeCell ref="O9:T9"/>
    <mergeCell ref="O10:T10"/>
    <mergeCell ref="W13:W16"/>
    <mergeCell ref="S16:T16"/>
    <mergeCell ref="V14:V16"/>
    <mergeCell ref="L13:V13"/>
    <mergeCell ref="L14:L16"/>
    <mergeCell ref="M14:M16"/>
    <mergeCell ref="U14:U16"/>
    <mergeCell ref="O14:T14"/>
    <mergeCell ref="O7:T7"/>
    <mergeCell ref="O8:T8"/>
    <mergeCell ref="O15:O16"/>
    <mergeCell ref="R15:T15"/>
    <mergeCell ref="O12:U12"/>
    <mergeCell ref="A18:A31"/>
    <mergeCell ref="O18:V18"/>
    <mergeCell ref="B19:B30"/>
    <mergeCell ref="O19:V19"/>
    <mergeCell ref="C20:C29"/>
    <mergeCell ref="O20:V20"/>
    <mergeCell ref="D21:D28"/>
    <mergeCell ref="O21:V21"/>
    <mergeCell ref="E22:E27"/>
    <mergeCell ref="I22:I27"/>
    <mergeCell ref="O22:V22"/>
    <mergeCell ref="F23:F26"/>
    <mergeCell ref="J23:J26"/>
    <mergeCell ref="O23:V23"/>
    <mergeCell ref="R24:R25"/>
    <mergeCell ref="S24:S25"/>
    <mergeCell ref="T24:T25"/>
    <mergeCell ref="U24:U25"/>
    <mergeCell ref="M34:W34"/>
    <mergeCell ref="W24:W26"/>
    <mergeCell ref="S17:T17"/>
  </mergeCells>
  <dataValidations count="11">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W27:W32 L65562:W65568 L131098:W131104 L196634:W196640 L262170:W262176 L327706:W327712 L393242:W393248 L458778:W458784 L524314:W524320 L589850:W589856 L655386:W655392 L720922:W720928 L786458:W786464 L851994:W852000 L917530:W917536 L983066:W983072 L26:V32"/>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formula1>kind_of_scheme_in</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formula1>900</formula1>
    </dataValidation>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list" allowBlank="1" showInputMessage="1" errorTitle="Ошибка" error="Выберите значение из списка" prompt="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LY98306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JI24">
      <formula1>kind_of_heat_transfer</formula1>
    </dataValidation>
    <dataValidation type="decimal" allowBlank="1" showErrorMessage="1" errorTitle="Ошибка" error="Допускается ввод только неотрицательных чисел!" sqref="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24 WVW98306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JK24">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dataValidation allowBlank="1" showInputMessage="1" showErrorMessage="1" prompt="Для выбора выполните двойной щелчок левой клавиши мыши по соответствующей ячейке." sqref="TM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196632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262168 U327704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393240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458776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524312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589848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655384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720920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786456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851992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917528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983064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65560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131096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WWC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JQ24 WWA24:WWA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 type="list" allowBlank="1" showInputMessage="1" showErrorMessage="1" errorTitle="Ошибка" error="Выберите значение из списка" prompt="Выберите значение из списка" sqref="M24">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4">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51</v>
      </c>
    </row>
    <row r="2" spans="1:20" ht="22.5">
      <c r="F2" s="1202" t="s">
        <v>492</v>
      </c>
      <c r="G2" s="1203"/>
      <c r="H2" s="1204"/>
      <c r="I2" s="642"/>
    </row>
    <row r="3" spans="1:20" ht="3" customHeight="1"/>
    <row r="4" spans="1:20" s="572" customFormat="1" ht="11.25">
      <c r="A4" s="592"/>
      <c r="B4" s="592"/>
      <c r="C4" s="592"/>
      <c r="D4" s="592"/>
      <c r="F4" s="1163" t="s">
        <v>454</v>
      </c>
      <c r="G4" s="1163"/>
      <c r="H4" s="1163"/>
      <c r="I4" s="1205"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05"/>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493</v>
      </c>
      <c r="H7" s="606" t="str">
        <f>IF(dateCh="","",dateCh)</f>
        <v>27.12.2021</v>
      </c>
      <c r="I7" s="583" t="s">
        <v>494</v>
      </c>
      <c r="J7" s="617"/>
      <c r="K7" s="592"/>
      <c r="L7" s="592"/>
      <c r="M7" s="592"/>
      <c r="N7" s="592"/>
      <c r="O7" s="592"/>
      <c r="P7" s="592"/>
      <c r="Q7" s="592"/>
      <c r="R7" s="592"/>
      <c r="S7" s="592"/>
      <c r="T7" s="592"/>
    </row>
    <row r="8" spans="1:20" s="572" customFormat="1" ht="45">
      <c r="A8" s="1206">
        <v>1</v>
      </c>
      <c r="B8" s="592"/>
      <c r="C8" s="592"/>
      <c r="D8" s="592"/>
      <c r="F8" s="618" t="str">
        <f>"2." &amp;mergeValue(A8)</f>
        <v>2.1</v>
      </c>
      <c r="G8" s="634" t="s">
        <v>495</v>
      </c>
      <c r="H8" s="606"/>
      <c r="I8" s="583" t="s">
        <v>592</v>
      </c>
      <c r="J8" s="617"/>
      <c r="K8" s="592"/>
      <c r="L8" s="592"/>
      <c r="M8" s="592"/>
      <c r="N8" s="592"/>
      <c r="O8" s="592"/>
      <c r="P8" s="592"/>
      <c r="Q8" s="592"/>
      <c r="R8" s="592"/>
      <c r="S8" s="592"/>
      <c r="T8" s="592"/>
    </row>
    <row r="9" spans="1:20" s="572" customFormat="1" ht="22.5">
      <c r="A9" s="1206"/>
      <c r="B9" s="592"/>
      <c r="C9" s="592"/>
      <c r="D9" s="592"/>
      <c r="F9" s="618" t="str">
        <f>"3." &amp;mergeValue(A9)</f>
        <v>3.1</v>
      </c>
      <c r="G9" s="634" t="s">
        <v>496</v>
      </c>
      <c r="H9" s="606"/>
      <c r="I9" s="583" t="s">
        <v>590</v>
      </c>
      <c r="J9" s="617"/>
      <c r="K9" s="592"/>
      <c r="L9" s="592"/>
      <c r="M9" s="592"/>
      <c r="N9" s="592"/>
      <c r="O9" s="592"/>
      <c r="P9" s="592"/>
      <c r="Q9" s="592"/>
      <c r="R9" s="592"/>
      <c r="S9" s="592"/>
      <c r="T9" s="592"/>
    </row>
    <row r="10" spans="1:20" s="572" customFormat="1" ht="22.5">
      <c r="A10" s="1206"/>
      <c r="B10" s="592"/>
      <c r="C10" s="592"/>
      <c r="D10" s="592"/>
      <c r="F10" s="618" t="str">
        <f>"4."&amp;mergeValue(A10)</f>
        <v>4.1</v>
      </c>
      <c r="G10" s="634" t="s">
        <v>497</v>
      </c>
      <c r="H10" s="607" t="s">
        <v>458</v>
      </c>
      <c r="I10" s="583"/>
      <c r="J10" s="617"/>
      <c r="K10" s="592"/>
      <c r="L10" s="592"/>
      <c r="M10" s="592"/>
      <c r="N10" s="592"/>
      <c r="O10" s="592"/>
      <c r="P10" s="592"/>
      <c r="Q10" s="592"/>
      <c r="R10" s="592"/>
      <c r="S10" s="592"/>
      <c r="T10" s="592"/>
    </row>
    <row r="11" spans="1:20" s="572" customFormat="1" ht="18.75">
      <c r="A11" s="1206"/>
      <c r="B11" s="1206">
        <v>1</v>
      </c>
      <c r="C11" s="625"/>
      <c r="D11" s="625"/>
      <c r="F11" s="618" t="str">
        <f>"4."&amp;mergeValue(A11) &amp;"."&amp;mergeValue(B11)</f>
        <v>4.1.1</v>
      </c>
      <c r="G11" s="613" t="s">
        <v>594</v>
      </c>
      <c r="H11" s="606" t="str">
        <f>IF(region_name="","",region_name)</f>
        <v>г.Санкт-Петербург</v>
      </c>
      <c r="I11" s="583" t="s">
        <v>500</v>
      </c>
      <c r="J11" s="617"/>
      <c r="K11" s="592"/>
      <c r="L11" s="592"/>
      <c r="M11" s="592"/>
      <c r="N11" s="592"/>
      <c r="O11" s="592"/>
      <c r="P11" s="592"/>
      <c r="Q11" s="592"/>
      <c r="R11" s="592"/>
      <c r="S11" s="592"/>
      <c r="T11" s="592"/>
    </row>
    <row r="12" spans="1:20" s="572" customFormat="1" ht="22.5">
      <c r="A12" s="1206"/>
      <c r="B12" s="1206"/>
      <c r="C12" s="1206">
        <v>1</v>
      </c>
      <c r="D12" s="625"/>
      <c r="F12" s="618" t="str">
        <f>"4."&amp;mergeValue(A12) &amp;"."&amp;mergeValue(B12)&amp;"."&amp;mergeValue(C12)</f>
        <v>4.1.1.1</v>
      </c>
      <c r="G12" s="624" t="s">
        <v>498</v>
      </c>
      <c r="H12" s="606"/>
      <c r="I12" s="583" t="s">
        <v>501</v>
      </c>
      <c r="J12" s="617"/>
      <c r="K12" s="592"/>
      <c r="L12" s="592"/>
      <c r="M12" s="592"/>
      <c r="N12" s="592"/>
      <c r="O12" s="592"/>
      <c r="P12" s="592"/>
      <c r="Q12" s="592"/>
      <c r="R12" s="592"/>
      <c r="S12" s="592"/>
      <c r="T12" s="592"/>
    </row>
    <row r="13" spans="1:20" s="572" customFormat="1" ht="39" customHeight="1">
      <c r="A13" s="1206"/>
      <c r="B13" s="1206"/>
      <c r="C13" s="1206"/>
      <c r="D13" s="625">
        <v>1</v>
      </c>
      <c r="F13" s="618" t="str">
        <f>"4."&amp;mergeValue(A13) &amp;"."&amp;mergeValue(B13)&amp;"."&amp;mergeValue(C13)&amp;"."&amp;mergeValue(D13)</f>
        <v>4.1.1.1.1</v>
      </c>
      <c r="G13" s="635" t="s">
        <v>499</v>
      </c>
      <c r="H13" s="606"/>
      <c r="I13" s="1207" t="s">
        <v>593</v>
      </c>
      <c r="J13" s="617"/>
      <c r="K13" s="592"/>
      <c r="L13" s="592"/>
      <c r="M13" s="592"/>
      <c r="N13" s="592"/>
      <c r="O13" s="592"/>
      <c r="P13" s="592"/>
      <c r="Q13" s="592"/>
      <c r="R13" s="592"/>
      <c r="S13" s="592"/>
      <c r="T13" s="592"/>
    </row>
    <row r="14" spans="1:20" s="572" customFormat="1" ht="18.75">
      <c r="A14" s="1206"/>
      <c r="B14" s="1206"/>
      <c r="C14" s="1206"/>
      <c r="D14" s="625"/>
      <c r="F14" s="621"/>
      <c r="G14" s="552" t="s">
        <v>4</v>
      </c>
      <c r="H14" s="626"/>
      <c r="I14" s="1207"/>
      <c r="J14" s="617"/>
      <c r="K14" s="592"/>
      <c r="L14" s="592"/>
      <c r="M14" s="592"/>
      <c r="N14" s="592"/>
      <c r="O14" s="592"/>
      <c r="P14" s="592"/>
      <c r="Q14" s="592"/>
      <c r="R14" s="592"/>
      <c r="S14" s="592"/>
      <c r="T14" s="592"/>
    </row>
    <row r="15" spans="1:20" s="572" customFormat="1" ht="18.75">
      <c r="A15" s="1206"/>
      <c r="B15" s="1206"/>
      <c r="C15" s="625"/>
      <c r="D15" s="625"/>
      <c r="F15" s="636"/>
      <c r="G15" s="579" t="s">
        <v>403</v>
      </c>
      <c r="H15" s="637"/>
      <c r="I15" s="638"/>
      <c r="J15" s="617"/>
      <c r="K15" s="592"/>
      <c r="L15" s="592"/>
      <c r="M15" s="592"/>
      <c r="N15" s="592"/>
      <c r="O15" s="592"/>
      <c r="P15" s="592"/>
      <c r="Q15" s="592"/>
      <c r="R15" s="592"/>
      <c r="S15" s="592"/>
      <c r="T15" s="592"/>
    </row>
    <row r="16" spans="1:20" s="572" customFormat="1" ht="18.75">
      <c r="A16" s="1206"/>
      <c r="B16" s="592"/>
      <c r="C16" s="592"/>
      <c r="D16" s="592"/>
      <c r="F16" s="621"/>
      <c r="G16" s="560" t="s">
        <v>507</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506</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201" t="s">
        <v>595</v>
      </c>
      <c r="H19" s="1201"/>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Instruction">
    <tabColor rgb="FFCCCCFF"/>
  </sheetPr>
  <dimension ref="A1:AG113"/>
  <sheetViews>
    <sheetView showGridLines="0" zoomScaleNormal="100" workbookViewId="0"/>
  </sheetViews>
  <sheetFormatPr defaultRowHeight="11.25"/>
  <cols>
    <col min="1" max="1" width="3.28515625" customWidth="1"/>
    <col min="2" max="2" width="8.7109375" customWidth="1"/>
    <col min="3" max="3" width="22.28515625" customWidth="1"/>
    <col min="4" max="4" width="4.28515625" customWidth="1"/>
    <col min="5" max="6" width="4.42578125" customWidth="1"/>
    <col min="7" max="7" width="4.5703125" customWidth="1"/>
    <col min="8" max="25" width="4.42578125" customWidth="1"/>
    <col min="26" max="33" width="9.140625" style="79" customWidth="1"/>
  </cols>
  <sheetData>
    <row r="1" spans="1:27" ht="3" customHeight="1">
      <c r="AA1" s="79" t="s">
        <v>239</v>
      </c>
    </row>
    <row r="2" spans="1:27" ht="16.5" customHeight="1">
      <c r="B2" s="1131" t="str">
        <f>"Код шаблона: " &amp; GetCode()</f>
        <v>Код шаблона: FAS.JKH.OPEN.INFO.PRICE.WARM</v>
      </c>
      <c r="C2" s="1131"/>
      <c r="D2" s="1131"/>
      <c r="E2" s="1131"/>
      <c r="F2" s="1131"/>
      <c r="G2" s="1131"/>
      <c r="Q2" s="231"/>
      <c r="R2" s="231"/>
      <c r="S2" s="231"/>
      <c r="T2" s="231"/>
      <c r="U2" s="231"/>
      <c r="V2" s="231"/>
      <c r="W2" s="231"/>
    </row>
    <row r="3" spans="1:27" ht="18" customHeight="1">
      <c r="B3" s="1132" t="str">
        <f>"Версия " &amp; GetVersion()</f>
        <v>Версия 1.0</v>
      </c>
      <c r="C3" s="1132"/>
      <c r="H3" s="43"/>
      <c r="I3" s="43"/>
      <c r="J3" s="43"/>
      <c r="K3" s="43"/>
      <c r="L3" s="43"/>
      <c r="M3" s="43"/>
      <c r="N3" s="43"/>
      <c r="O3" s="43"/>
      <c r="P3" s="43"/>
      <c r="Q3" s="231"/>
      <c r="R3" s="231"/>
      <c r="S3" s="231"/>
      <c r="T3" s="231"/>
      <c r="U3" s="231"/>
      <c r="V3" s="231"/>
      <c r="W3" s="261"/>
      <c r="X3" s="43"/>
      <c r="Y3" s="43"/>
    </row>
    <row r="4" spans="1:27" ht="3" customHeight="1">
      <c r="D4" s="43"/>
      <c r="E4" s="43"/>
      <c r="F4" s="43"/>
      <c r="G4" s="43"/>
      <c r="H4" s="43"/>
      <c r="I4" s="43"/>
      <c r="J4" s="43"/>
      <c r="K4" s="43"/>
      <c r="L4" s="43"/>
      <c r="M4" s="43"/>
      <c r="N4" s="43"/>
      <c r="O4" s="43"/>
      <c r="P4" s="43"/>
      <c r="Q4" s="43"/>
      <c r="R4" s="43"/>
      <c r="S4" s="43"/>
      <c r="T4" s="43"/>
      <c r="U4" s="43"/>
      <c r="V4" s="43"/>
      <c r="W4" s="43"/>
      <c r="X4" s="43"/>
      <c r="Y4" s="43"/>
    </row>
    <row r="5" spans="1:27" ht="42.75" customHeight="1">
      <c r="B5" s="1136" t="s">
        <v>771</v>
      </c>
      <c r="C5" s="1137"/>
      <c r="D5" s="1137"/>
      <c r="E5" s="1137"/>
      <c r="F5" s="1137"/>
      <c r="G5" s="1137"/>
      <c r="H5" s="1137"/>
      <c r="I5" s="1137"/>
      <c r="J5" s="1137"/>
      <c r="K5" s="1137"/>
      <c r="L5" s="1137"/>
      <c r="M5" s="1137"/>
      <c r="N5" s="1137"/>
      <c r="O5" s="1137"/>
      <c r="P5" s="1137"/>
      <c r="Q5" s="1137"/>
      <c r="R5" s="1137"/>
      <c r="S5" s="1137"/>
      <c r="T5" s="1137"/>
      <c r="U5" s="1137"/>
      <c r="V5" s="1137"/>
      <c r="W5" s="1137"/>
      <c r="X5" s="1137"/>
      <c r="Y5" s="1137"/>
    </row>
    <row r="6" spans="1:27" ht="9.75" customHeight="1">
      <c r="A6" s="43"/>
      <c r="B6" s="78"/>
      <c r="C6" s="77"/>
      <c r="D6" s="60"/>
      <c r="E6" s="60"/>
      <c r="F6" s="60"/>
      <c r="G6" s="60"/>
      <c r="H6" s="60"/>
      <c r="I6" s="60"/>
      <c r="J6" s="60"/>
      <c r="K6" s="60"/>
      <c r="L6" s="60"/>
      <c r="M6" s="60"/>
      <c r="N6" s="60"/>
      <c r="O6" s="60"/>
      <c r="P6" s="60"/>
      <c r="Q6" s="60"/>
      <c r="R6" s="60"/>
      <c r="S6" s="60"/>
      <c r="T6" s="60"/>
      <c r="U6" s="60"/>
      <c r="V6" s="60"/>
      <c r="W6" s="60"/>
      <c r="X6" s="60"/>
      <c r="Y6" s="59"/>
    </row>
    <row r="7" spans="1:27" ht="15" customHeight="1">
      <c r="A7" s="43"/>
      <c r="B7" s="78"/>
      <c r="C7" s="77"/>
      <c r="D7" s="60"/>
      <c r="E7" s="1133" t="s">
        <v>591</v>
      </c>
      <c r="F7" s="1133"/>
      <c r="G7" s="1133"/>
      <c r="H7" s="1133"/>
      <c r="I7" s="1133"/>
      <c r="J7" s="1133"/>
      <c r="K7" s="1133"/>
      <c r="L7" s="1133"/>
      <c r="M7" s="1133"/>
      <c r="N7" s="1133"/>
      <c r="O7" s="1133"/>
      <c r="P7" s="1133"/>
      <c r="Q7" s="1133"/>
      <c r="R7" s="1133"/>
      <c r="S7" s="1133"/>
      <c r="T7" s="1133"/>
      <c r="U7" s="1133"/>
      <c r="V7" s="1133"/>
      <c r="W7" s="1133"/>
      <c r="X7" s="1133"/>
      <c r="Y7" s="59"/>
    </row>
    <row r="8" spans="1:27" ht="15" customHeight="1">
      <c r="A8" s="43"/>
      <c r="B8" s="78"/>
      <c r="C8" s="77"/>
      <c r="D8" s="60"/>
      <c r="E8" s="1133"/>
      <c r="F8" s="1133"/>
      <c r="G8" s="1133"/>
      <c r="H8" s="1133"/>
      <c r="I8" s="1133"/>
      <c r="J8" s="1133"/>
      <c r="K8" s="1133"/>
      <c r="L8" s="1133"/>
      <c r="M8" s="1133"/>
      <c r="N8" s="1133"/>
      <c r="O8" s="1133"/>
      <c r="P8" s="1133"/>
      <c r="Q8" s="1133"/>
      <c r="R8" s="1133"/>
      <c r="S8" s="1133"/>
      <c r="T8" s="1133"/>
      <c r="U8" s="1133"/>
      <c r="V8" s="1133"/>
      <c r="W8" s="1133"/>
      <c r="X8" s="1133"/>
      <c r="Y8" s="59"/>
    </row>
    <row r="9" spans="1:27" ht="15" customHeight="1">
      <c r="A9" s="43"/>
      <c r="B9" s="78"/>
      <c r="C9" s="77"/>
      <c r="D9" s="60"/>
      <c r="E9" s="1133"/>
      <c r="F9" s="1133"/>
      <c r="G9" s="1133"/>
      <c r="H9" s="1133"/>
      <c r="I9" s="1133"/>
      <c r="J9" s="1133"/>
      <c r="K9" s="1133"/>
      <c r="L9" s="1133"/>
      <c r="M9" s="1133"/>
      <c r="N9" s="1133"/>
      <c r="O9" s="1133"/>
      <c r="P9" s="1133"/>
      <c r="Q9" s="1133"/>
      <c r="R9" s="1133"/>
      <c r="S9" s="1133"/>
      <c r="T9" s="1133"/>
      <c r="U9" s="1133"/>
      <c r="V9" s="1133"/>
      <c r="W9" s="1133"/>
      <c r="X9" s="1133"/>
      <c r="Y9" s="59"/>
    </row>
    <row r="10" spans="1:27" ht="10.5" customHeight="1">
      <c r="A10" s="43"/>
      <c r="B10" s="78"/>
      <c r="C10" s="77"/>
      <c r="D10" s="60"/>
      <c r="E10" s="1133"/>
      <c r="F10" s="1133"/>
      <c r="G10" s="1133"/>
      <c r="H10" s="1133"/>
      <c r="I10" s="1133"/>
      <c r="J10" s="1133"/>
      <c r="K10" s="1133"/>
      <c r="L10" s="1133"/>
      <c r="M10" s="1133"/>
      <c r="N10" s="1133"/>
      <c r="O10" s="1133"/>
      <c r="P10" s="1133"/>
      <c r="Q10" s="1133"/>
      <c r="R10" s="1133"/>
      <c r="S10" s="1133"/>
      <c r="T10" s="1133"/>
      <c r="U10" s="1133"/>
      <c r="V10" s="1133"/>
      <c r="W10" s="1133"/>
      <c r="X10" s="1133"/>
      <c r="Y10" s="59"/>
    </row>
    <row r="11" spans="1:27" ht="27" customHeight="1">
      <c r="A11" s="43"/>
      <c r="B11" s="78"/>
      <c r="C11" s="77"/>
      <c r="D11" s="60"/>
      <c r="E11" s="1133"/>
      <c r="F11" s="1133"/>
      <c r="G11" s="1133"/>
      <c r="H11" s="1133"/>
      <c r="I11" s="1133"/>
      <c r="J11" s="1133"/>
      <c r="K11" s="1133"/>
      <c r="L11" s="1133"/>
      <c r="M11" s="1133"/>
      <c r="N11" s="1133"/>
      <c r="O11" s="1133"/>
      <c r="P11" s="1133"/>
      <c r="Q11" s="1133"/>
      <c r="R11" s="1133"/>
      <c r="S11" s="1133"/>
      <c r="T11" s="1133"/>
      <c r="U11" s="1133"/>
      <c r="V11" s="1133"/>
      <c r="W11" s="1133"/>
      <c r="X11" s="1133"/>
      <c r="Y11" s="59"/>
    </row>
    <row r="12" spans="1:27" ht="12" customHeight="1">
      <c r="A12" s="43"/>
      <c r="B12" s="78"/>
      <c r="C12" s="77"/>
      <c r="D12" s="60"/>
      <c r="E12" s="1133"/>
      <c r="F12" s="1133"/>
      <c r="G12" s="1133"/>
      <c r="H12" s="1133"/>
      <c r="I12" s="1133"/>
      <c r="J12" s="1133"/>
      <c r="K12" s="1133"/>
      <c r="L12" s="1133"/>
      <c r="M12" s="1133"/>
      <c r="N12" s="1133"/>
      <c r="O12" s="1133"/>
      <c r="P12" s="1133"/>
      <c r="Q12" s="1133"/>
      <c r="R12" s="1133"/>
      <c r="S12" s="1133"/>
      <c r="T12" s="1133"/>
      <c r="U12" s="1133"/>
      <c r="V12" s="1133"/>
      <c r="W12" s="1133"/>
      <c r="X12" s="1133"/>
      <c r="Y12" s="59"/>
    </row>
    <row r="13" spans="1:27" ht="38.25" customHeight="1">
      <c r="A13" s="43"/>
      <c r="B13" s="78"/>
      <c r="C13" s="77"/>
      <c r="D13" s="60"/>
      <c r="E13" s="1133"/>
      <c r="F13" s="1133"/>
      <c r="G13" s="1133"/>
      <c r="H13" s="1133"/>
      <c r="I13" s="1133"/>
      <c r="J13" s="1133"/>
      <c r="K13" s="1133"/>
      <c r="L13" s="1133"/>
      <c r="M13" s="1133"/>
      <c r="N13" s="1133"/>
      <c r="O13" s="1133"/>
      <c r="P13" s="1133"/>
      <c r="Q13" s="1133"/>
      <c r="R13" s="1133"/>
      <c r="S13" s="1133"/>
      <c r="T13" s="1133"/>
      <c r="U13" s="1133"/>
      <c r="V13" s="1133"/>
      <c r="W13" s="1133"/>
      <c r="X13" s="1133"/>
      <c r="Y13" s="73"/>
    </row>
    <row r="14" spans="1:27" ht="15" customHeight="1">
      <c r="A14" s="43"/>
      <c r="B14" s="78"/>
      <c r="C14" s="77"/>
      <c r="D14" s="60"/>
      <c r="E14" s="1133"/>
      <c r="F14" s="1133"/>
      <c r="G14" s="1133"/>
      <c r="H14" s="1133"/>
      <c r="I14" s="1133"/>
      <c r="J14" s="1133"/>
      <c r="K14" s="1133"/>
      <c r="L14" s="1133"/>
      <c r="M14" s="1133"/>
      <c r="N14" s="1133"/>
      <c r="O14" s="1133"/>
      <c r="P14" s="1133"/>
      <c r="Q14" s="1133"/>
      <c r="R14" s="1133"/>
      <c r="S14" s="1133"/>
      <c r="T14" s="1133"/>
      <c r="U14" s="1133"/>
      <c r="V14" s="1133"/>
      <c r="W14" s="1133"/>
      <c r="X14" s="1133"/>
      <c r="Y14" s="59"/>
    </row>
    <row r="15" spans="1:27" ht="15">
      <c r="A15" s="43"/>
      <c r="B15" s="78"/>
      <c r="C15" s="77"/>
      <c r="D15" s="60"/>
      <c r="E15" s="1133"/>
      <c r="F15" s="1133"/>
      <c r="G15" s="1133"/>
      <c r="H15" s="1133"/>
      <c r="I15" s="1133"/>
      <c r="J15" s="1133"/>
      <c r="K15" s="1133"/>
      <c r="L15" s="1133"/>
      <c r="M15" s="1133"/>
      <c r="N15" s="1133"/>
      <c r="O15" s="1133"/>
      <c r="P15" s="1133"/>
      <c r="Q15" s="1133"/>
      <c r="R15" s="1133"/>
      <c r="S15" s="1133"/>
      <c r="T15" s="1133"/>
      <c r="U15" s="1133"/>
      <c r="V15" s="1133"/>
      <c r="W15" s="1133"/>
      <c r="X15" s="1133"/>
      <c r="Y15" s="59"/>
    </row>
    <row r="16" spans="1:27" ht="15">
      <c r="A16" s="43"/>
      <c r="B16" s="78"/>
      <c r="C16" s="77"/>
      <c r="D16" s="60"/>
      <c r="E16" s="1133"/>
      <c r="F16" s="1133"/>
      <c r="G16" s="1133"/>
      <c r="H16" s="1133"/>
      <c r="I16" s="1133"/>
      <c r="J16" s="1133"/>
      <c r="K16" s="1133"/>
      <c r="L16" s="1133"/>
      <c r="M16" s="1133"/>
      <c r="N16" s="1133"/>
      <c r="O16" s="1133"/>
      <c r="P16" s="1133"/>
      <c r="Q16" s="1133"/>
      <c r="R16" s="1133"/>
      <c r="S16" s="1133"/>
      <c r="T16" s="1133"/>
      <c r="U16" s="1133"/>
      <c r="V16" s="1133"/>
      <c r="W16" s="1133"/>
      <c r="X16" s="1133"/>
      <c r="Y16" s="59"/>
    </row>
    <row r="17" spans="1:25" ht="15" customHeight="1">
      <c r="A17" s="43"/>
      <c r="B17" s="78"/>
      <c r="C17" s="77"/>
      <c r="D17" s="60"/>
      <c r="E17" s="1133"/>
      <c r="F17" s="1133"/>
      <c r="G17" s="1133"/>
      <c r="H17" s="1133"/>
      <c r="I17" s="1133"/>
      <c r="J17" s="1133"/>
      <c r="K17" s="1133"/>
      <c r="L17" s="1133"/>
      <c r="M17" s="1133"/>
      <c r="N17" s="1133"/>
      <c r="O17" s="1133"/>
      <c r="P17" s="1133"/>
      <c r="Q17" s="1133"/>
      <c r="R17" s="1133"/>
      <c r="S17" s="1133"/>
      <c r="T17" s="1133"/>
      <c r="U17" s="1133"/>
      <c r="V17" s="1133"/>
      <c r="W17" s="1133"/>
      <c r="X17" s="1133"/>
      <c r="Y17" s="59"/>
    </row>
    <row r="18" spans="1:25" ht="15">
      <c r="A18" s="43"/>
      <c r="B18" s="78"/>
      <c r="C18" s="77"/>
      <c r="D18" s="60"/>
      <c r="E18" s="1133"/>
      <c r="F18" s="1133"/>
      <c r="G18" s="1133"/>
      <c r="H18" s="1133"/>
      <c r="I18" s="1133"/>
      <c r="J18" s="1133"/>
      <c r="K18" s="1133"/>
      <c r="L18" s="1133"/>
      <c r="M18" s="1133"/>
      <c r="N18" s="1133"/>
      <c r="O18" s="1133"/>
      <c r="P18" s="1133"/>
      <c r="Q18" s="1133"/>
      <c r="R18" s="1133"/>
      <c r="S18" s="1133"/>
      <c r="T18" s="1133"/>
      <c r="U18" s="1133"/>
      <c r="V18" s="1133"/>
      <c r="W18" s="1133"/>
      <c r="X18" s="1133"/>
      <c r="Y18" s="59"/>
    </row>
    <row r="19" spans="1:25" ht="59.25" customHeight="1">
      <c r="A19" s="43"/>
      <c r="B19" s="78"/>
      <c r="C19" s="77"/>
      <c r="D19" s="66"/>
      <c r="E19" s="1133"/>
      <c r="F19" s="1133"/>
      <c r="G19" s="1133"/>
      <c r="H19" s="1133"/>
      <c r="I19" s="1133"/>
      <c r="J19" s="1133"/>
      <c r="K19" s="1133"/>
      <c r="L19" s="1133"/>
      <c r="M19" s="1133"/>
      <c r="N19" s="1133"/>
      <c r="O19" s="1133"/>
      <c r="P19" s="1133"/>
      <c r="Q19" s="1133"/>
      <c r="R19" s="1133"/>
      <c r="S19" s="1133"/>
      <c r="T19" s="1133"/>
      <c r="U19" s="1133"/>
      <c r="V19" s="1133"/>
      <c r="W19" s="1133"/>
      <c r="X19" s="1133"/>
      <c r="Y19" s="59"/>
    </row>
    <row r="20" spans="1:25" ht="15" hidden="1">
      <c r="A20" s="43"/>
      <c r="B20" s="78"/>
      <c r="C20" s="77"/>
      <c r="D20" s="66"/>
      <c r="E20" s="65"/>
      <c r="F20" s="65"/>
      <c r="G20" s="65"/>
      <c r="H20" s="65"/>
      <c r="I20" s="65"/>
      <c r="J20" s="65"/>
      <c r="K20" s="65"/>
      <c r="L20" s="65"/>
      <c r="M20" s="65"/>
      <c r="N20" s="65"/>
      <c r="O20" s="65"/>
      <c r="P20" s="65"/>
      <c r="Q20" s="65"/>
      <c r="R20" s="65"/>
      <c r="S20" s="65"/>
      <c r="T20" s="65"/>
      <c r="U20" s="65"/>
      <c r="V20" s="65"/>
      <c r="W20" s="65"/>
      <c r="X20" s="65"/>
      <c r="Y20" s="59"/>
    </row>
    <row r="21" spans="1:25" ht="14.25" hidden="1" customHeight="1">
      <c r="A21" s="43"/>
      <c r="B21" s="78"/>
      <c r="C21" s="77"/>
      <c r="D21" s="61"/>
      <c r="E21" s="72" t="s">
        <v>237</v>
      </c>
      <c r="F21" s="1139" t="s">
        <v>254</v>
      </c>
      <c r="G21" s="1140"/>
      <c r="H21" s="1140"/>
      <c r="I21" s="1140"/>
      <c r="J21" s="1140"/>
      <c r="K21" s="1140"/>
      <c r="L21" s="1140"/>
      <c r="M21" s="1140"/>
      <c r="N21" s="60"/>
      <c r="O21" s="71" t="s">
        <v>237</v>
      </c>
      <c r="P21" s="1141" t="s">
        <v>238</v>
      </c>
      <c r="Q21" s="1142"/>
      <c r="R21" s="1142"/>
      <c r="S21" s="1142"/>
      <c r="T21" s="1142"/>
      <c r="U21" s="1142"/>
      <c r="V21" s="1142"/>
      <c r="W21" s="1142"/>
      <c r="X21" s="1142"/>
      <c r="Y21" s="59"/>
    </row>
    <row r="22" spans="1:25" ht="14.25" hidden="1" customHeight="1">
      <c r="A22" s="43"/>
      <c r="B22" s="78"/>
      <c r="C22" s="77"/>
      <c r="D22" s="61"/>
      <c r="E22" s="94" t="s">
        <v>237</v>
      </c>
      <c r="F22" s="1139" t="s">
        <v>240</v>
      </c>
      <c r="G22" s="1140"/>
      <c r="H22" s="1140"/>
      <c r="I22" s="1140"/>
      <c r="J22" s="1140"/>
      <c r="K22" s="1140"/>
      <c r="L22" s="1140"/>
      <c r="M22" s="1140"/>
      <c r="N22" s="60"/>
      <c r="O22" s="74" t="s">
        <v>237</v>
      </c>
      <c r="P22" s="1141" t="s">
        <v>589</v>
      </c>
      <c r="Q22" s="1142"/>
      <c r="R22" s="1142"/>
      <c r="S22" s="1142"/>
      <c r="T22" s="1142"/>
      <c r="U22" s="1142"/>
      <c r="V22" s="1142"/>
      <c r="W22" s="1142"/>
      <c r="X22" s="1142"/>
      <c r="Y22" s="59"/>
    </row>
    <row r="23" spans="1:25" ht="27" hidden="1" customHeight="1">
      <c r="A23" s="43"/>
      <c r="B23" s="78"/>
      <c r="C23" s="77"/>
      <c r="D23" s="61"/>
      <c r="E23" s="60"/>
      <c r="F23" s="60"/>
      <c r="G23" s="60"/>
      <c r="H23" s="60"/>
      <c r="I23" s="60"/>
      <c r="J23" s="60"/>
      <c r="K23" s="60"/>
      <c r="L23" s="60"/>
      <c r="M23" s="60"/>
      <c r="N23" s="60"/>
      <c r="O23" s="60"/>
      <c r="P23" s="1134"/>
      <c r="Q23" s="1134"/>
      <c r="R23" s="1134"/>
      <c r="S23" s="1134"/>
      <c r="T23" s="1134"/>
      <c r="U23" s="1134"/>
      <c r="V23" s="1134"/>
      <c r="W23" s="1134"/>
      <c r="X23" s="60"/>
      <c r="Y23" s="59"/>
    </row>
    <row r="24" spans="1:25" ht="10.5" hidden="1" customHeight="1">
      <c r="A24" s="43"/>
      <c r="B24" s="78"/>
      <c r="C24" s="77"/>
      <c r="D24" s="61"/>
      <c r="E24" s="60"/>
      <c r="F24" s="60"/>
      <c r="G24" s="60"/>
      <c r="H24" s="60"/>
      <c r="I24" s="60"/>
      <c r="J24" s="60"/>
      <c r="K24" s="60"/>
      <c r="L24" s="60"/>
      <c r="M24" s="60"/>
      <c r="N24" s="60"/>
      <c r="O24" s="60"/>
      <c r="P24" s="60"/>
      <c r="Q24" s="60"/>
      <c r="R24" s="60"/>
      <c r="S24" s="60"/>
      <c r="T24" s="60"/>
      <c r="U24" s="60"/>
      <c r="V24" s="60"/>
      <c r="W24" s="60"/>
      <c r="X24" s="60"/>
      <c r="Y24" s="59"/>
    </row>
    <row r="25" spans="1:25" ht="27" hidden="1" customHeight="1">
      <c r="A25" s="43"/>
      <c r="B25" s="78"/>
      <c r="C25" s="77"/>
      <c r="D25" s="61"/>
      <c r="E25" s="60"/>
      <c r="F25" s="60"/>
      <c r="G25" s="60"/>
      <c r="H25" s="60"/>
      <c r="I25" s="60"/>
      <c r="J25" s="60"/>
      <c r="K25" s="60"/>
      <c r="L25" s="60"/>
      <c r="M25" s="60"/>
      <c r="N25" s="60"/>
      <c r="O25" s="60"/>
      <c r="P25" s="60"/>
      <c r="Q25" s="60"/>
      <c r="R25" s="60"/>
      <c r="S25" s="60"/>
      <c r="T25" s="60"/>
      <c r="U25" s="60"/>
      <c r="V25" s="60"/>
      <c r="W25" s="60"/>
      <c r="X25" s="60"/>
      <c r="Y25" s="59"/>
    </row>
    <row r="26" spans="1:25" ht="12" hidden="1" customHeight="1">
      <c r="A26" s="43"/>
      <c r="B26" s="78"/>
      <c r="C26" s="77"/>
      <c r="D26" s="61"/>
      <c r="E26" s="60"/>
      <c r="F26" s="60"/>
      <c r="G26" s="60"/>
      <c r="H26" s="60"/>
      <c r="I26" s="60"/>
      <c r="J26" s="60"/>
      <c r="K26" s="60"/>
      <c r="L26" s="60"/>
      <c r="M26" s="60"/>
      <c r="N26" s="60"/>
      <c r="O26" s="60"/>
      <c r="P26" s="60"/>
      <c r="Q26" s="60"/>
      <c r="R26" s="60"/>
      <c r="S26" s="60"/>
      <c r="T26" s="60"/>
      <c r="U26" s="60"/>
      <c r="V26" s="60"/>
      <c r="W26" s="60"/>
      <c r="X26" s="60"/>
      <c r="Y26" s="59"/>
    </row>
    <row r="27" spans="1:25" ht="38.25" hidden="1" customHeight="1">
      <c r="A27" s="43"/>
      <c r="B27" s="78"/>
      <c r="C27" s="77"/>
      <c r="D27" s="61"/>
      <c r="E27" s="60"/>
      <c r="F27" s="60"/>
      <c r="G27" s="60"/>
      <c r="H27" s="60"/>
      <c r="I27" s="60"/>
      <c r="J27" s="60"/>
      <c r="K27" s="60"/>
      <c r="L27" s="60"/>
      <c r="M27" s="60"/>
      <c r="N27" s="60"/>
      <c r="O27" s="60"/>
      <c r="P27" s="60"/>
      <c r="Q27" s="60"/>
      <c r="R27" s="60"/>
      <c r="S27" s="60"/>
      <c r="T27" s="60"/>
      <c r="U27" s="60"/>
      <c r="V27" s="60"/>
      <c r="W27" s="60"/>
      <c r="X27" s="60"/>
      <c r="Y27" s="59"/>
    </row>
    <row r="28" spans="1:25" ht="15" hidden="1">
      <c r="A28" s="43"/>
      <c r="B28" s="78"/>
      <c r="C28" s="77"/>
      <c r="D28" s="61"/>
      <c r="E28" s="60"/>
      <c r="F28" s="60"/>
      <c r="G28" s="60"/>
      <c r="H28" s="60"/>
      <c r="I28" s="60"/>
      <c r="J28" s="60"/>
      <c r="K28" s="60"/>
      <c r="L28" s="60"/>
      <c r="M28" s="60"/>
      <c r="N28" s="60"/>
      <c r="O28" s="60"/>
      <c r="P28" s="60"/>
      <c r="Q28" s="60"/>
      <c r="R28" s="60"/>
      <c r="S28" s="60"/>
      <c r="T28" s="60"/>
      <c r="U28" s="60"/>
      <c r="V28" s="60"/>
      <c r="W28" s="60"/>
      <c r="X28" s="60"/>
      <c r="Y28" s="59"/>
    </row>
    <row r="29" spans="1:25" ht="15" hidden="1">
      <c r="A29" s="43"/>
      <c r="B29" s="78"/>
      <c r="C29" s="77"/>
      <c r="D29" s="61"/>
      <c r="E29" s="60"/>
      <c r="F29" s="60"/>
      <c r="G29" s="60"/>
      <c r="H29" s="60"/>
      <c r="I29" s="60"/>
      <c r="J29" s="60"/>
      <c r="K29" s="60"/>
      <c r="L29" s="60"/>
      <c r="M29" s="60"/>
      <c r="N29" s="60"/>
      <c r="O29" s="60"/>
      <c r="P29" s="60"/>
      <c r="Q29" s="60"/>
      <c r="R29" s="60"/>
      <c r="S29" s="60"/>
      <c r="T29" s="60"/>
      <c r="U29" s="60"/>
      <c r="V29" s="60"/>
      <c r="W29" s="60"/>
      <c r="X29" s="60"/>
      <c r="Y29" s="59"/>
    </row>
    <row r="30" spans="1:25" ht="15" hidden="1">
      <c r="A30" s="43"/>
      <c r="B30" s="78"/>
      <c r="C30" s="77"/>
      <c r="D30" s="61"/>
      <c r="E30" s="60"/>
      <c r="F30" s="60"/>
      <c r="G30" s="60"/>
      <c r="H30" s="60"/>
      <c r="I30" s="60"/>
      <c r="J30" s="60"/>
      <c r="K30" s="60"/>
      <c r="L30" s="60"/>
      <c r="M30" s="60"/>
      <c r="N30" s="60"/>
      <c r="O30" s="60"/>
      <c r="P30" s="60"/>
      <c r="Q30" s="60"/>
      <c r="R30" s="60"/>
      <c r="S30" s="60"/>
      <c r="T30" s="60"/>
      <c r="U30" s="60"/>
      <c r="V30" s="60"/>
      <c r="W30" s="60"/>
      <c r="X30" s="60"/>
      <c r="Y30" s="59"/>
    </row>
    <row r="31" spans="1:25" ht="15" hidden="1">
      <c r="A31" s="43"/>
      <c r="B31" s="78"/>
      <c r="C31" s="77"/>
      <c r="D31" s="61"/>
      <c r="E31" s="60"/>
      <c r="F31" s="60"/>
      <c r="G31" s="60"/>
      <c r="H31" s="60"/>
      <c r="I31" s="60"/>
      <c r="J31" s="60"/>
      <c r="K31" s="60"/>
      <c r="L31" s="60"/>
      <c r="M31" s="60"/>
      <c r="N31" s="60"/>
      <c r="O31" s="60"/>
      <c r="P31" s="60"/>
      <c r="Q31" s="60"/>
      <c r="R31" s="60"/>
      <c r="S31" s="60"/>
      <c r="T31" s="60"/>
      <c r="U31" s="60"/>
      <c r="V31" s="60"/>
      <c r="W31" s="60"/>
      <c r="X31" s="60"/>
      <c r="Y31" s="59"/>
    </row>
    <row r="32" spans="1:25" ht="15" hidden="1">
      <c r="A32" s="43"/>
      <c r="B32" s="78"/>
      <c r="C32" s="77"/>
      <c r="D32" s="61"/>
      <c r="E32" s="60"/>
      <c r="F32" s="60"/>
      <c r="G32" s="60"/>
      <c r="H32" s="60"/>
      <c r="I32" s="60"/>
      <c r="J32" s="60"/>
      <c r="K32" s="60"/>
      <c r="L32" s="60"/>
      <c r="M32" s="60"/>
      <c r="N32" s="60"/>
      <c r="O32" s="60"/>
      <c r="P32" s="60"/>
      <c r="Q32" s="60"/>
      <c r="R32" s="60"/>
      <c r="S32" s="60"/>
      <c r="T32" s="60"/>
      <c r="U32" s="60"/>
      <c r="V32" s="60"/>
      <c r="W32" s="60"/>
      <c r="X32" s="60"/>
      <c r="Y32" s="59"/>
    </row>
    <row r="33" spans="1:25" ht="18.75" hidden="1" customHeight="1">
      <c r="A33" s="43"/>
      <c r="B33" s="78"/>
      <c r="C33" s="77"/>
      <c r="D33" s="66"/>
      <c r="E33" s="65"/>
      <c r="F33" s="65"/>
      <c r="G33" s="65"/>
      <c r="H33" s="65"/>
      <c r="I33" s="65"/>
      <c r="J33" s="65"/>
      <c r="K33" s="65"/>
      <c r="L33" s="65"/>
      <c r="M33" s="65"/>
      <c r="N33" s="65"/>
      <c r="O33" s="65"/>
      <c r="P33" s="65"/>
      <c r="Q33" s="65"/>
      <c r="R33" s="65"/>
      <c r="S33" s="65"/>
      <c r="T33" s="65"/>
      <c r="U33" s="65"/>
      <c r="V33" s="65"/>
      <c r="W33" s="65"/>
      <c r="X33" s="65"/>
      <c r="Y33" s="59"/>
    </row>
    <row r="34" spans="1:25" ht="15" hidden="1">
      <c r="A34" s="43"/>
      <c r="B34" s="78"/>
      <c r="C34" s="77"/>
      <c r="D34" s="66"/>
      <c r="E34" s="65"/>
      <c r="F34" s="65"/>
      <c r="G34" s="65"/>
      <c r="H34" s="65"/>
      <c r="I34" s="65"/>
      <c r="J34" s="65"/>
      <c r="K34" s="65"/>
      <c r="L34" s="65"/>
      <c r="M34" s="65"/>
      <c r="N34" s="65"/>
      <c r="O34" s="65"/>
      <c r="P34" s="65"/>
      <c r="Q34" s="65"/>
      <c r="R34" s="65"/>
      <c r="S34" s="65"/>
      <c r="T34" s="65"/>
      <c r="U34" s="65"/>
      <c r="V34" s="65"/>
      <c r="W34" s="65"/>
      <c r="X34" s="65"/>
      <c r="Y34" s="59"/>
    </row>
    <row r="35" spans="1:25" ht="24" hidden="1" customHeight="1">
      <c r="A35" s="43"/>
      <c r="B35" s="78"/>
      <c r="C35" s="77"/>
      <c r="D35" s="61"/>
      <c r="E35" s="1138" t="s">
        <v>394</v>
      </c>
      <c r="F35" s="1138"/>
      <c r="G35" s="1138"/>
      <c r="H35" s="1138"/>
      <c r="I35" s="1138"/>
      <c r="J35" s="1138"/>
      <c r="K35" s="1138"/>
      <c r="L35" s="1138"/>
      <c r="M35" s="1138"/>
      <c r="N35" s="1138"/>
      <c r="O35" s="1138"/>
      <c r="P35" s="1138"/>
      <c r="Q35" s="1138"/>
      <c r="R35" s="1138"/>
      <c r="S35" s="1138"/>
      <c r="T35" s="1138"/>
      <c r="U35" s="1138"/>
      <c r="V35" s="1138"/>
      <c r="W35" s="1138"/>
      <c r="X35" s="1138"/>
      <c r="Y35" s="59"/>
    </row>
    <row r="36" spans="1:25" ht="38.25" hidden="1" customHeight="1">
      <c r="A36" s="43"/>
      <c r="B36" s="78"/>
      <c r="C36" s="77"/>
      <c r="D36" s="61"/>
      <c r="E36" s="1138"/>
      <c r="F36" s="1138"/>
      <c r="G36" s="1138"/>
      <c r="H36" s="1138"/>
      <c r="I36" s="1138"/>
      <c r="J36" s="1138"/>
      <c r="K36" s="1138"/>
      <c r="L36" s="1138"/>
      <c r="M36" s="1138"/>
      <c r="N36" s="1138"/>
      <c r="O36" s="1138"/>
      <c r="P36" s="1138"/>
      <c r="Q36" s="1138"/>
      <c r="R36" s="1138"/>
      <c r="S36" s="1138"/>
      <c r="T36" s="1138"/>
      <c r="U36" s="1138"/>
      <c r="V36" s="1138"/>
      <c r="W36" s="1138"/>
      <c r="X36" s="1138"/>
      <c r="Y36" s="59"/>
    </row>
    <row r="37" spans="1:25" ht="9.75" hidden="1" customHeight="1">
      <c r="A37" s="43"/>
      <c r="B37" s="78"/>
      <c r="C37" s="77"/>
      <c r="D37" s="61"/>
      <c r="E37" s="1138"/>
      <c r="F37" s="1138"/>
      <c r="G37" s="1138"/>
      <c r="H37" s="1138"/>
      <c r="I37" s="1138"/>
      <c r="J37" s="1138"/>
      <c r="K37" s="1138"/>
      <c r="L37" s="1138"/>
      <c r="M37" s="1138"/>
      <c r="N37" s="1138"/>
      <c r="O37" s="1138"/>
      <c r="P37" s="1138"/>
      <c r="Q37" s="1138"/>
      <c r="R37" s="1138"/>
      <c r="S37" s="1138"/>
      <c r="T37" s="1138"/>
      <c r="U37" s="1138"/>
      <c r="V37" s="1138"/>
      <c r="W37" s="1138"/>
      <c r="X37" s="1138"/>
      <c r="Y37" s="59"/>
    </row>
    <row r="38" spans="1:25" ht="51" hidden="1" customHeight="1">
      <c r="A38" s="43"/>
      <c r="B38" s="78"/>
      <c r="C38" s="77"/>
      <c r="D38" s="61"/>
      <c r="E38" s="1138"/>
      <c r="F38" s="1138"/>
      <c r="G38" s="1138"/>
      <c r="H38" s="1138"/>
      <c r="I38" s="1138"/>
      <c r="J38" s="1138"/>
      <c r="K38" s="1138"/>
      <c r="L38" s="1138"/>
      <c r="M38" s="1138"/>
      <c r="N38" s="1138"/>
      <c r="O38" s="1138"/>
      <c r="P38" s="1138"/>
      <c r="Q38" s="1138"/>
      <c r="R38" s="1138"/>
      <c r="S38" s="1138"/>
      <c r="T38" s="1138"/>
      <c r="U38" s="1138"/>
      <c r="V38" s="1138"/>
      <c r="W38" s="1138"/>
      <c r="X38" s="1138"/>
      <c r="Y38" s="59"/>
    </row>
    <row r="39" spans="1:25" ht="15" hidden="1" customHeight="1">
      <c r="A39" s="43"/>
      <c r="B39" s="78"/>
      <c r="C39" s="77"/>
      <c r="D39" s="61"/>
      <c r="E39" s="1138"/>
      <c r="F39" s="1138"/>
      <c r="G39" s="1138"/>
      <c r="H39" s="1138"/>
      <c r="I39" s="1138"/>
      <c r="J39" s="1138"/>
      <c r="K39" s="1138"/>
      <c r="L39" s="1138"/>
      <c r="M39" s="1138"/>
      <c r="N39" s="1138"/>
      <c r="O39" s="1138"/>
      <c r="P39" s="1138"/>
      <c r="Q39" s="1138"/>
      <c r="R39" s="1138"/>
      <c r="S39" s="1138"/>
      <c r="T39" s="1138"/>
      <c r="U39" s="1138"/>
      <c r="V39" s="1138"/>
      <c r="W39" s="1138"/>
      <c r="X39" s="1138"/>
      <c r="Y39" s="59"/>
    </row>
    <row r="40" spans="1:25" ht="12" hidden="1" customHeight="1">
      <c r="A40" s="43"/>
      <c r="B40" s="78"/>
      <c r="C40" s="77"/>
      <c r="D40" s="61"/>
      <c r="E40" s="1143"/>
      <c r="F40" s="1144"/>
      <c r="G40" s="1144"/>
      <c r="H40" s="1144"/>
      <c r="I40" s="1144"/>
      <c r="J40" s="1144"/>
      <c r="K40" s="1144"/>
      <c r="L40" s="1144"/>
      <c r="M40" s="1144"/>
      <c r="N40" s="1144"/>
      <c r="O40" s="1144"/>
      <c r="P40" s="1144"/>
      <c r="Q40" s="1144"/>
      <c r="R40" s="1144"/>
      <c r="S40" s="1144"/>
      <c r="T40" s="1144"/>
      <c r="U40" s="1144"/>
      <c r="V40" s="1144"/>
      <c r="W40" s="1144"/>
      <c r="X40" s="1144"/>
      <c r="Y40" s="59"/>
    </row>
    <row r="41" spans="1:25" ht="38.25" hidden="1" customHeight="1">
      <c r="A41" s="43"/>
      <c r="B41" s="78"/>
      <c r="C41" s="77"/>
      <c r="D41" s="61"/>
      <c r="E41" s="1138"/>
      <c r="F41" s="1138"/>
      <c r="G41" s="1138"/>
      <c r="H41" s="1138"/>
      <c r="I41" s="1138"/>
      <c r="J41" s="1138"/>
      <c r="K41" s="1138"/>
      <c r="L41" s="1138"/>
      <c r="M41" s="1138"/>
      <c r="N41" s="1138"/>
      <c r="O41" s="1138"/>
      <c r="P41" s="1138"/>
      <c r="Q41" s="1138"/>
      <c r="R41" s="1138"/>
      <c r="S41" s="1138"/>
      <c r="T41" s="1138"/>
      <c r="U41" s="1138"/>
      <c r="V41" s="1138"/>
      <c r="W41" s="1138"/>
      <c r="X41" s="1138"/>
      <c r="Y41" s="59"/>
    </row>
    <row r="42" spans="1:25" ht="15" hidden="1">
      <c r="A42" s="43"/>
      <c r="B42" s="78"/>
      <c r="C42" s="77"/>
      <c r="D42" s="61"/>
      <c r="E42" s="1138"/>
      <c r="F42" s="1138"/>
      <c r="G42" s="1138"/>
      <c r="H42" s="1138"/>
      <c r="I42" s="1138"/>
      <c r="J42" s="1138"/>
      <c r="K42" s="1138"/>
      <c r="L42" s="1138"/>
      <c r="M42" s="1138"/>
      <c r="N42" s="1138"/>
      <c r="O42" s="1138"/>
      <c r="P42" s="1138"/>
      <c r="Q42" s="1138"/>
      <c r="R42" s="1138"/>
      <c r="S42" s="1138"/>
      <c r="T42" s="1138"/>
      <c r="U42" s="1138"/>
      <c r="V42" s="1138"/>
      <c r="W42" s="1138"/>
      <c r="X42" s="1138"/>
      <c r="Y42" s="59"/>
    </row>
    <row r="43" spans="1:25" ht="15" hidden="1">
      <c r="A43" s="43"/>
      <c r="B43" s="78"/>
      <c r="C43" s="77"/>
      <c r="D43" s="61"/>
      <c r="E43" s="1138"/>
      <c r="F43" s="1138"/>
      <c r="G43" s="1138"/>
      <c r="H43" s="1138"/>
      <c r="I43" s="1138"/>
      <c r="J43" s="1138"/>
      <c r="K43" s="1138"/>
      <c r="L43" s="1138"/>
      <c r="M43" s="1138"/>
      <c r="N43" s="1138"/>
      <c r="O43" s="1138"/>
      <c r="P43" s="1138"/>
      <c r="Q43" s="1138"/>
      <c r="R43" s="1138"/>
      <c r="S43" s="1138"/>
      <c r="T43" s="1138"/>
      <c r="U43" s="1138"/>
      <c r="V43" s="1138"/>
      <c r="W43" s="1138"/>
      <c r="X43" s="1138"/>
      <c r="Y43" s="59"/>
    </row>
    <row r="44" spans="1:25" ht="33.75" hidden="1" customHeight="1">
      <c r="A44" s="43"/>
      <c r="B44" s="78"/>
      <c r="C44" s="77"/>
      <c r="D44" s="66"/>
      <c r="E44" s="1138"/>
      <c r="F44" s="1138"/>
      <c r="G44" s="1138"/>
      <c r="H44" s="1138"/>
      <c r="I44" s="1138"/>
      <c r="J44" s="1138"/>
      <c r="K44" s="1138"/>
      <c r="L44" s="1138"/>
      <c r="M44" s="1138"/>
      <c r="N44" s="1138"/>
      <c r="O44" s="1138"/>
      <c r="P44" s="1138"/>
      <c r="Q44" s="1138"/>
      <c r="R44" s="1138"/>
      <c r="S44" s="1138"/>
      <c r="T44" s="1138"/>
      <c r="U44" s="1138"/>
      <c r="V44" s="1138"/>
      <c r="W44" s="1138"/>
      <c r="X44" s="1138"/>
      <c r="Y44" s="59"/>
    </row>
    <row r="45" spans="1:25" ht="15" hidden="1">
      <c r="A45" s="43"/>
      <c r="B45" s="78"/>
      <c r="C45" s="77"/>
      <c r="D45" s="66"/>
      <c r="E45" s="1138"/>
      <c r="F45" s="1138"/>
      <c r="G45" s="1138"/>
      <c r="H45" s="1138"/>
      <c r="I45" s="1138"/>
      <c r="J45" s="1138"/>
      <c r="K45" s="1138"/>
      <c r="L45" s="1138"/>
      <c r="M45" s="1138"/>
      <c r="N45" s="1138"/>
      <c r="O45" s="1138"/>
      <c r="P45" s="1138"/>
      <c r="Q45" s="1138"/>
      <c r="R45" s="1138"/>
      <c r="S45" s="1138"/>
      <c r="T45" s="1138"/>
      <c r="U45" s="1138"/>
      <c r="V45" s="1138"/>
      <c r="W45" s="1138"/>
      <c r="X45" s="1138"/>
      <c r="Y45" s="59"/>
    </row>
    <row r="46" spans="1:25" ht="24" hidden="1" customHeight="1">
      <c r="A46" s="43"/>
      <c r="B46" s="78"/>
      <c r="C46" s="77"/>
      <c r="D46" s="61"/>
      <c r="E46" s="1149" t="s">
        <v>236</v>
      </c>
      <c r="F46" s="1149"/>
      <c r="G46" s="1149"/>
      <c r="H46" s="1149"/>
      <c r="I46" s="1149"/>
      <c r="J46" s="1149"/>
      <c r="K46" s="1149"/>
      <c r="L46" s="1149"/>
      <c r="M46" s="1149"/>
      <c r="N46" s="1149"/>
      <c r="O46" s="1149"/>
      <c r="P46" s="1149"/>
      <c r="Q46" s="1149"/>
      <c r="R46" s="1149"/>
      <c r="S46" s="1149"/>
      <c r="T46" s="1149"/>
      <c r="U46" s="1149"/>
      <c r="V46" s="1149"/>
      <c r="W46" s="1149"/>
      <c r="X46" s="1149"/>
      <c r="Y46" s="59"/>
    </row>
    <row r="47" spans="1:25" ht="37.5" hidden="1" customHeight="1">
      <c r="A47" s="43"/>
      <c r="B47" s="78"/>
      <c r="C47" s="77"/>
      <c r="D47" s="61"/>
      <c r="E47" s="1149"/>
      <c r="F47" s="1149"/>
      <c r="G47" s="1149"/>
      <c r="H47" s="1149"/>
      <c r="I47" s="1149"/>
      <c r="J47" s="1149"/>
      <c r="K47" s="1149"/>
      <c r="L47" s="1149"/>
      <c r="M47" s="1149"/>
      <c r="N47" s="1149"/>
      <c r="O47" s="1149"/>
      <c r="P47" s="1149"/>
      <c r="Q47" s="1149"/>
      <c r="R47" s="1149"/>
      <c r="S47" s="1149"/>
      <c r="T47" s="1149"/>
      <c r="U47" s="1149"/>
      <c r="V47" s="1149"/>
      <c r="W47" s="1149"/>
      <c r="X47" s="1149"/>
      <c r="Y47" s="59"/>
    </row>
    <row r="48" spans="1:25" ht="24" hidden="1" customHeight="1">
      <c r="A48" s="43"/>
      <c r="B48" s="78"/>
      <c r="C48" s="77"/>
      <c r="D48" s="61"/>
      <c r="E48" s="1149"/>
      <c r="F48" s="1149"/>
      <c r="G48" s="1149"/>
      <c r="H48" s="1149"/>
      <c r="I48" s="1149"/>
      <c r="J48" s="1149"/>
      <c r="K48" s="1149"/>
      <c r="L48" s="1149"/>
      <c r="M48" s="1149"/>
      <c r="N48" s="1149"/>
      <c r="O48" s="1149"/>
      <c r="P48" s="1149"/>
      <c r="Q48" s="1149"/>
      <c r="R48" s="1149"/>
      <c r="S48" s="1149"/>
      <c r="T48" s="1149"/>
      <c r="U48" s="1149"/>
      <c r="V48" s="1149"/>
      <c r="W48" s="1149"/>
      <c r="X48" s="1149"/>
      <c r="Y48" s="59"/>
    </row>
    <row r="49" spans="1:25" ht="51" hidden="1" customHeight="1">
      <c r="A49" s="43"/>
      <c r="B49" s="78"/>
      <c r="C49" s="77"/>
      <c r="D49" s="61"/>
      <c r="E49" s="1149"/>
      <c r="F49" s="1149"/>
      <c r="G49" s="1149"/>
      <c r="H49" s="1149"/>
      <c r="I49" s="1149"/>
      <c r="J49" s="1149"/>
      <c r="K49" s="1149"/>
      <c r="L49" s="1149"/>
      <c r="M49" s="1149"/>
      <c r="N49" s="1149"/>
      <c r="O49" s="1149"/>
      <c r="P49" s="1149"/>
      <c r="Q49" s="1149"/>
      <c r="R49" s="1149"/>
      <c r="S49" s="1149"/>
      <c r="T49" s="1149"/>
      <c r="U49" s="1149"/>
      <c r="V49" s="1149"/>
      <c r="W49" s="1149"/>
      <c r="X49" s="1149"/>
      <c r="Y49" s="59"/>
    </row>
    <row r="50" spans="1:25" ht="15" hidden="1">
      <c r="A50" s="43"/>
      <c r="B50" s="78"/>
      <c r="C50" s="77"/>
      <c r="D50" s="61"/>
      <c r="E50" s="1149"/>
      <c r="F50" s="1149"/>
      <c r="G50" s="1149"/>
      <c r="H50" s="1149"/>
      <c r="I50" s="1149"/>
      <c r="J50" s="1149"/>
      <c r="K50" s="1149"/>
      <c r="L50" s="1149"/>
      <c r="M50" s="1149"/>
      <c r="N50" s="1149"/>
      <c r="O50" s="1149"/>
      <c r="P50" s="1149"/>
      <c r="Q50" s="1149"/>
      <c r="R50" s="1149"/>
      <c r="S50" s="1149"/>
      <c r="T50" s="1149"/>
      <c r="U50" s="1149"/>
      <c r="V50" s="1149"/>
      <c r="W50" s="1149"/>
      <c r="X50" s="1149"/>
      <c r="Y50" s="59"/>
    </row>
    <row r="51" spans="1:25" ht="15" hidden="1">
      <c r="A51" s="43"/>
      <c r="B51" s="78"/>
      <c r="C51" s="77"/>
      <c r="D51" s="61"/>
      <c r="E51" s="1149"/>
      <c r="F51" s="1149"/>
      <c r="G51" s="1149"/>
      <c r="H51" s="1149"/>
      <c r="I51" s="1149"/>
      <c r="J51" s="1149"/>
      <c r="K51" s="1149"/>
      <c r="L51" s="1149"/>
      <c r="M51" s="1149"/>
      <c r="N51" s="1149"/>
      <c r="O51" s="1149"/>
      <c r="P51" s="1149"/>
      <c r="Q51" s="1149"/>
      <c r="R51" s="1149"/>
      <c r="S51" s="1149"/>
      <c r="T51" s="1149"/>
      <c r="U51" s="1149"/>
      <c r="V51" s="1149"/>
      <c r="W51" s="1149"/>
      <c r="X51" s="1149"/>
      <c r="Y51" s="59"/>
    </row>
    <row r="52" spans="1:25" ht="15" hidden="1">
      <c r="A52" s="43"/>
      <c r="B52" s="78"/>
      <c r="C52" s="77"/>
      <c r="D52" s="61"/>
      <c r="E52" s="1149"/>
      <c r="F52" s="1149"/>
      <c r="G52" s="1149"/>
      <c r="H52" s="1149"/>
      <c r="I52" s="1149"/>
      <c r="J52" s="1149"/>
      <c r="K52" s="1149"/>
      <c r="L52" s="1149"/>
      <c r="M52" s="1149"/>
      <c r="N52" s="1149"/>
      <c r="O52" s="1149"/>
      <c r="P52" s="1149"/>
      <c r="Q52" s="1149"/>
      <c r="R52" s="1149"/>
      <c r="S52" s="1149"/>
      <c r="T52" s="1149"/>
      <c r="U52" s="1149"/>
      <c r="V52" s="1149"/>
      <c r="W52" s="1149"/>
      <c r="X52" s="1149"/>
      <c r="Y52" s="59"/>
    </row>
    <row r="53" spans="1:25" ht="15" hidden="1">
      <c r="A53" s="43"/>
      <c r="B53" s="78"/>
      <c r="C53" s="77"/>
      <c r="D53" s="61"/>
      <c r="E53" s="1149"/>
      <c r="F53" s="1149"/>
      <c r="G53" s="1149"/>
      <c r="H53" s="1149"/>
      <c r="I53" s="1149"/>
      <c r="J53" s="1149"/>
      <c r="K53" s="1149"/>
      <c r="L53" s="1149"/>
      <c r="M53" s="1149"/>
      <c r="N53" s="1149"/>
      <c r="O53" s="1149"/>
      <c r="P53" s="1149"/>
      <c r="Q53" s="1149"/>
      <c r="R53" s="1149"/>
      <c r="S53" s="1149"/>
      <c r="T53" s="1149"/>
      <c r="U53" s="1149"/>
      <c r="V53" s="1149"/>
      <c r="W53" s="1149"/>
      <c r="X53" s="1149"/>
      <c r="Y53" s="59"/>
    </row>
    <row r="54" spans="1:25" ht="15" hidden="1">
      <c r="A54" s="43"/>
      <c r="B54" s="78"/>
      <c r="C54" s="77"/>
      <c r="D54" s="61"/>
      <c r="E54" s="1149"/>
      <c r="F54" s="1149"/>
      <c r="G54" s="1149"/>
      <c r="H54" s="1149"/>
      <c r="I54" s="1149"/>
      <c r="J54" s="1149"/>
      <c r="K54" s="1149"/>
      <c r="L54" s="1149"/>
      <c r="M54" s="1149"/>
      <c r="N54" s="1149"/>
      <c r="O54" s="1149"/>
      <c r="P54" s="1149"/>
      <c r="Q54" s="1149"/>
      <c r="R54" s="1149"/>
      <c r="S54" s="1149"/>
      <c r="T54" s="1149"/>
      <c r="U54" s="1149"/>
      <c r="V54" s="1149"/>
      <c r="W54" s="1149"/>
      <c r="X54" s="1149"/>
      <c r="Y54" s="59"/>
    </row>
    <row r="55" spans="1:25" ht="15" hidden="1">
      <c r="A55" s="43"/>
      <c r="B55" s="78"/>
      <c r="C55" s="77"/>
      <c r="D55" s="61"/>
      <c r="E55" s="1149"/>
      <c r="F55" s="1149"/>
      <c r="G55" s="1149"/>
      <c r="H55" s="1149"/>
      <c r="I55" s="1149"/>
      <c r="J55" s="1149"/>
      <c r="K55" s="1149"/>
      <c r="L55" s="1149"/>
      <c r="M55" s="1149"/>
      <c r="N55" s="1149"/>
      <c r="O55" s="1149"/>
      <c r="P55" s="1149"/>
      <c r="Q55" s="1149"/>
      <c r="R55" s="1149"/>
      <c r="S55" s="1149"/>
      <c r="T55" s="1149"/>
      <c r="U55" s="1149"/>
      <c r="V55" s="1149"/>
      <c r="W55" s="1149"/>
      <c r="X55" s="1149"/>
      <c r="Y55" s="59"/>
    </row>
    <row r="56" spans="1:25" ht="25.5" hidden="1" customHeight="1">
      <c r="A56" s="43"/>
      <c r="B56" s="78"/>
      <c r="C56" s="77"/>
      <c r="D56" s="66"/>
      <c r="E56" s="1149"/>
      <c r="F56" s="1149"/>
      <c r="G56" s="1149"/>
      <c r="H56" s="1149"/>
      <c r="I56" s="1149"/>
      <c r="J56" s="1149"/>
      <c r="K56" s="1149"/>
      <c r="L56" s="1149"/>
      <c r="M56" s="1149"/>
      <c r="N56" s="1149"/>
      <c r="O56" s="1149"/>
      <c r="P56" s="1149"/>
      <c r="Q56" s="1149"/>
      <c r="R56" s="1149"/>
      <c r="S56" s="1149"/>
      <c r="T56" s="1149"/>
      <c r="U56" s="1149"/>
      <c r="V56" s="1149"/>
      <c r="W56" s="1149"/>
      <c r="X56" s="1149"/>
      <c r="Y56" s="59"/>
    </row>
    <row r="57" spans="1:25" ht="15" hidden="1">
      <c r="A57" s="43"/>
      <c r="B57" s="78"/>
      <c r="C57" s="77"/>
      <c r="D57" s="66"/>
      <c r="E57" s="1149"/>
      <c r="F57" s="1149"/>
      <c r="G57" s="1149"/>
      <c r="H57" s="1149"/>
      <c r="I57" s="1149"/>
      <c r="J57" s="1149"/>
      <c r="K57" s="1149"/>
      <c r="L57" s="1149"/>
      <c r="M57" s="1149"/>
      <c r="N57" s="1149"/>
      <c r="O57" s="1149"/>
      <c r="P57" s="1149"/>
      <c r="Q57" s="1149"/>
      <c r="R57" s="1149"/>
      <c r="S57" s="1149"/>
      <c r="T57" s="1149"/>
      <c r="U57" s="1149"/>
      <c r="V57" s="1149"/>
      <c r="W57" s="1149"/>
      <c r="X57" s="1149"/>
      <c r="Y57" s="59"/>
    </row>
    <row r="58" spans="1:25" ht="15" hidden="1" customHeight="1">
      <c r="A58" s="43"/>
      <c r="B58" s="78"/>
      <c r="C58" s="77"/>
      <c r="D58" s="61"/>
      <c r="E58" s="1135" t="s">
        <v>395</v>
      </c>
      <c r="F58" s="1135"/>
      <c r="G58" s="1135"/>
      <c r="H58" s="1135"/>
      <c r="I58" s="1135"/>
      <c r="J58" s="1135"/>
      <c r="K58" s="1135"/>
      <c r="L58" s="1135"/>
      <c r="M58" s="1135"/>
      <c r="N58" s="1135"/>
      <c r="O58" s="1135"/>
      <c r="P58" s="1135"/>
      <c r="Q58" s="1135"/>
      <c r="R58" s="1135"/>
      <c r="S58" s="1135"/>
      <c r="T58" s="1135"/>
      <c r="U58" s="1135"/>
      <c r="V58" s="231"/>
      <c r="W58" s="231"/>
      <c r="X58" s="231"/>
      <c r="Y58" s="59"/>
    </row>
    <row r="59" spans="1:25" ht="15" hidden="1" customHeight="1">
      <c r="A59" s="43"/>
      <c r="B59" s="78"/>
      <c r="C59" s="77"/>
      <c r="D59" s="61"/>
      <c r="E59" s="1150"/>
      <c r="F59" s="1150"/>
      <c r="G59" s="1150"/>
      <c r="H59" s="1143"/>
      <c r="I59" s="1144"/>
      <c r="J59" s="1144"/>
      <c r="K59" s="1144"/>
      <c r="L59" s="1144"/>
      <c r="M59" s="1144"/>
      <c r="N59" s="1144"/>
      <c r="O59" s="1144"/>
      <c r="P59" s="1144"/>
      <c r="Q59" s="1144"/>
      <c r="R59" s="1144"/>
      <c r="S59" s="1144"/>
      <c r="T59" s="1144"/>
      <c r="U59" s="1144"/>
      <c r="V59" s="1144"/>
      <c r="W59" s="1144"/>
      <c r="X59" s="1144"/>
      <c r="Y59" s="59"/>
    </row>
    <row r="60" spans="1:25" ht="15" hidden="1" customHeight="1">
      <c r="A60" s="43"/>
      <c r="B60" s="78"/>
      <c r="C60" s="77"/>
      <c r="D60" s="61"/>
      <c r="E60" s="1146"/>
      <c r="F60" s="1146"/>
      <c r="G60" s="1146"/>
      <c r="H60" s="1148"/>
      <c r="I60" s="1148"/>
      <c r="J60" s="1148"/>
      <c r="K60" s="1148"/>
      <c r="L60" s="1148"/>
      <c r="M60" s="1148"/>
      <c r="N60" s="1148"/>
      <c r="O60" s="1148"/>
      <c r="P60" s="1148"/>
      <c r="Q60" s="1148"/>
      <c r="R60" s="1148"/>
      <c r="S60" s="1148"/>
      <c r="T60" s="1148"/>
      <c r="U60" s="1148"/>
      <c r="V60" s="1148"/>
      <c r="W60" s="1148"/>
      <c r="X60" s="1148"/>
      <c r="Y60" s="59"/>
    </row>
    <row r="61" spans="1:25" ht="15" hidden="1">
      <c r="A61" s="43"/>
      <c r="B61" s="78"/>
      <c r="C61" s="77"/>
      <c r="D61" s="61"/>
      <c r="E61" s="70"/>
      <c r="F61" s="68"/>
      <c r="G61" s="69"/>
      <c r="H61" s="1148"/>
      <c r="I61" s="1148"/>
      <c r="J61" s="1148"/>
      <c r="K61" s="1148"/>
      <c r="L61" s="1148"/>
      <c r="M61" s="1148"/>
      <c r="N61" s="1148"/>
      <c r="O61" s="1148"/>
      <c r="P61" s="1148"/>
      <c r="Q61" s="1148"/>
      <c r="R61" s="1148"/>
      <c r="S61" s="1148"/>
      <c r="T61" s="1148"/>
      <c r="U61" s="1148"/>
      <c r="V61" s="1148"/>
      <c r="W61" s="1148"/>
      <c r="X61" s="1148"/>
      <c r="Y61" s="59"/>
    </row>
    <row r="62" spans="1:25" ht="27.75" hidden="1" customHeight="1">
      <c r="A62" s="43"/>
      <c r="B62" s="78"/>
      <c r="C62" s="77"/>
      <c r="D62" s="61"/>
      <c r="E62" s="60"/>
      <c r="F62" s="60"/>
      <c r="G62" s="60"/>
      <c r="H62" s="60"/>
      <c r="I62" s="60"/>
      <c r="J62" s="60"/>
      <c r="K62" s="60"/>
      <c r="L62" s="60"/>
      <c r="M62" s="60"/>
      <c r="N62" s="60"/>
      <c r="O62" s="60"/>
      <c r="P62" s="60"/>
      <c r="Q62" s="60"/>
      <c r="R62" s="60"/>
      <c r="S62" s="60"/>
      <c r="T62" s="60"/>
      <c r="U62" s="60"/>
      <c r="V62" s="60"/>
      <c r="W62" s="60"/>
      <c r="X62" s="60"/>
      <c r="Y62" s="59"/>
    </row>
    <row r="63" spans="1:25" ht="15" hidden="1">
      <c r="A63" s="43"/>
      <c r="B63" s="78"/>
      <c r="C63" s="77"/>
      <c r="D63" s="61"/>
      <c r="E63" s="60"/>
      <c r="F63" s="60"/>
      <c r="G63" s="60"/>
      <c r="H63" s="60"/>
      <c r="I63" s="60"/>
      <c r="J63" s="60"/>
      <c r="K63" s="60"/>
      <c r="L63" s="60"/>
      <c r="M63" s="60"/>
      <c r="N63" s="60"/>
      <c r="O63" s="60"/>
      <c r="P63" s="60"/>
      <c r="Q63" s="60"/>
      <c r="R63" s="60"/>
      <c r="S63" s="60"/>
      <c r="T63" s="60"/>
      <c r="U63" s="60"/>
      <c r="V63" s="60"/>
      <c r="W63" s="60"/>
      <c r="X63" s="60"/>
      <c r="Y63" s="59"/>
    </row>
    <row r="64" spans="1:25" ht="15" hidden="1">
      <c r="A64" s="43"/>
      <c r="B64" s="78"/>
      <c r="C64" s="77"/>
      <c r="D64" s="61"/>
      <c r="E64" s="60"/>
      <c r="F64" s="60"/>
      <c r="G64" s="60"/>
      <c r="H64" s="60"/>
      <c r="I64" s="60"/>
      <c r="J64" s="60"/>
      <c r="K64" s="60"/>
      <c r="L64" s="60"/>
      <c r="M64" s="60"/>
      <c r="N64" s="60"/>
      <c r="O64" s="60"/>
      <c r="P64" s="60"/>
      <c r="Q64" s="60"/>
      <c r="R64" s="60"/>
      <c r="S64" s="60"/>
      <c r="T64" s="60"/>
      <c r="U64" s="60"/>
      <c r="V64" s="60"/>
      <c r="W64" s="60"/>
      <c r="X64" s="60"/>
      <c r="Y64" s="59"/>
    </row>
    <row r="65" spans="1:25" ht="15" hidden="1">
      <c r="A65" s="43"/>
      <c r="B65" s="78"/>
      <c r="C65" s="77"/>
      <c r="D65" s="61"/>
      <c r="E65" s="60"/>
      <c r="F65" s="60"/>
      <c r="G65" s="60"/>
      <c r="H65" s="60"/>
      <c r="I65" s="60"/>
      <c r="J65" s="60"/>
      <c r="K65" s="60"/>
      <c r="L65" s="60"/>
      <c r="M65" s="60"/>
      <c r="N65" s="60"/>
      <c r="O65" s="60"/>
      <c r="P65" s="60"/>
      <c r="Q65" s="60"/>
      <c r="R65" s="60"/>
      <c r="S65" s="60"/>
      <c r="T65" s="60"/>
      <c r="U65" s="60"/>
      <c r="V65" s="60"/>
      <c r="W65" s="60"/>
      <c r="X65" s="60"/>
      <c r="Y65" s="59"/>
    </row>
    <row r="66" spans="1:25" ht="15" hidden="1">
      <c r="A66" s="43"/>
      <c r="B66" s="78"/>
      <c r="C66" s="77"/>
      <c r="D66" s="61"/>
      <c r="E66" s="60"/>
      <c r="F66" s="60"/>
      <c r="G66" s="60"/>
      <c r="H66" s="60"/>
      <c r="I66" s="60"/>
      <c r="J66" s="60"/>
      <c r="K66" s="60"/>
      <c r="L66" s="60"/>
      <c r="M66" s="60"/>
      <c r="N66" s="60"/>
      <c r="O66" s="60"/>
      <c r="P66" s="60"/>
      <c r="Q66" s="60"/>
      <c r="R66" s="60"/>
      <c r="S66" s="60"/>
      <c r="T66" s="60"/>
      <c r="U66" s="60"/>
      <c r="V66" s="60"/>
      <c r="W66" s="60"/>
      <c r="X66" s="60"/>
      <c r="Y66" s="59"/>
    </row>
    <row r="67" spans="1:25" ht="15" hidden="1">
      <c r="A67" s="43"/>
      <c r="B67" s="78"/>
      <c r="C67" s="77"/>
      <c r="D67" s="61"/>
      <c r="E67" s="60"/>
      <c r="F67" s="60"/>
      <c r="G67" s="60"/>
      <c r="H67" s="60"/>
      <c r="I67" s="60"/>
      <c r="J67" s="60"/>
      <c r="K67" s="60"/>
      <c r="L67" s="60"/>
      <c r="M67" s="60"/>
      <c r="N67" s="60"/>
      <c r="O67" s="60"/>
      <c r="P67" s="60"/>
      <c r="Q67" s="60"/>
      <c r="R67" s="60"/>
      <c r="S67" s="60"/>
      <c r="T67" s="60"/>
      <c r="U67" s="60"/>
      <c r="V67" s="60"/>
      <c r="W67" s="60"/>
      <c r="X67" s="60"/>
      <c r="Y67" s="59"/>
    </row>
    <row r="68" spans="1:25" ht="89.25" hidden="1" customHeight="1">
      <c r="A68" s="43"/>
      <c r="B68" s="78"/>
      <c r="C68" s="77"/>
      <c r="D68" s="66"/>
      <c r="E68" s="65"/>
      <c r="F68" s="65"/>
      <c r="G68" s="65"/>
      <c r="H68" s="65"/>
      <c r="I68" s="65"/>
      <c r="J68" s="65"/>
      <c r="K68" s="65"/>
      <c r="L68" s="65"/>
      <c r="M68" s="65"/>
      <c r="N68" s="65"/>
      <c r="O68" s="65"/>
      <c r="P68" s="65"/>
      <c r="Q68" s="65"/>
      <c r="R68" s="65"/>
      <c r="S68" s="65"/>
      <c r="T68" s="65"/>
      <c r="U68" s="65"/>
      <c r="V68" s="65"/>
      <c r="W68" s="65"/>
      <c r="X68" s="65"/>
      <c r="Y68" s="59"/>
    </row>
    <row r="69" spans="1:25" ht="15" hidden="1">
      <c r="A69" s="43"/>
      <c r="B69" s="78"/>
      <c r="C69" s="77"/>
      <c r="D69" s="66"/>
      <c r="E69" s="65"/>
      <c r="F69" s="65"/>
      <c r="G69" s="65"/>
      <c r="H69" s="65"/>
      <c r="I69" s="65"/>
      <c r="J69" s="65"/>
      <c r="K69" s="65"/>
      <c r="L69" s="65"/>
      <c r="M69" s="65"/>
      <c r="N69" s="65"/>
      <c r="O69" s="65"/>
      <c r="P69" s="65"/>
      <c r="Q69" s="65"/>
      <c r="R69" s="65"/>
      <c r="S69" s="65"/>
      <c r="T69" s="65"/>
      <c r="U69" s="65"/>
      <c r="V69" s="65"/>
      <c r="W69" s="65"/>
      <c r="X69" s="65"/>
      <c r="Y69" s="59"/>
    </row>
    <row r="70" spans="1:25" ht="15" hidden="1">
      <c r="A70" s="43"/>
      <c r="B70" s="78"/>
      <c r="C70" s="77"/>
      <c r="D70" s="61"/>
      <c r="E70" s="1135" t="s">
        <v>396</v>
      </c>
      <c r="F70" s="1135"/>
      <c r="G70" s="1135"/>
      <c r="H70" s="1135"/>
      <c r="I70" s="1135"/>
      <c r="J70" s="1135"/>
      <c r="K70" s="1135"/>
      <c r="L70" s="1135"/>
      <c r="M70" s="1135"/>
      <c r="N70" s="1135"/>
      <c r="O70" s="1135"/>
      <c r="P70" s="1135"/>
      <c r="Q70" s="1135"/>
      <c r="R70" s="1135"/>
      <c r="S70" s="1135"/>
      <c r="T70" s="1135"/>
      <c r="U70" s="450"/>
      <c r="V70" s="450"/>
      <c r="W70" s="450"/>
      <c r="X70" s="450"/>
      <c r="Y70" s="59"/>
    </row>
    <row r="71" spans="1:25" ht="15" hidden="1">
      <c r="A71" s="43"/>
      <c r="B71" s="78"/>
      <c r="C71" s="77"/>
      <c r="D71" s="61"/>
      <c r="E71" s="1135" t="s">
        <v>588</v>
      </c>
      <c r="F71" s="1135"/>
      <c r="G71" s="1135"/>
      <c r="H71" s="1135"/>
      <c r="I71" s="1135"/>
      <c r="J71" s="1135"/>
      <c r="K71" s="1135"/>
      <c r="L71" s="1135"/>
      <c r="M71" s="1135"/>
      <c r="N71" s="1135"/>
      <c r="O71" s="1135"/>
      <c r="P71" s="1135"/>
      <c r="Q71" s="1135"/>
      <c r="R71" s="1135"/>
      <c r="S71" s="1135"/>
      <c r="T71" s="1135"/>
      <c r="U71" s="451"/>
      <c r="V71" s="451"/>
      <c r="W71" s="451"/>
      <c r="X71" s="451"/>
      <c r="Y71" s="59"/>
    </row>
    <row r="72" spans="1:25" ht="40.5" hidden="1" customHeight="1">
      <c r="A72" s="43"/>
      <c r="B72" s="78"/>
      <c r="C72" s="77"/>
      <c r="D72" s="61"/>
      <c r="E72" s="451"/>
      <c r="F72" s="451"/>
      <c r="G72" s="451"/>
      <c r="H72" s="451"/>
      <c r="I72" s="451"/>
      <c r="J72" s="451"/>
      <c r="K72" s="451"/>
      <c r="L72" s="451"/>
      <c r="M72" s="451"/>
      <c r="N72" s="451"/>
      <c r="O72" s="451"/>
      <c r="P72" s="451"/>
      <c r="Q72" s="451"/>
      <c r="R72" s="451"/>
      <c r="S72" s="451"/>
      <c r="T72" s="451"/>
      <c r="U72" s="451"/>
      <c r="V72" s="451"/>
      <c r="W72" s="451"/>
      <c r="X72" s="451"/>
      <c r="Y72" s="59"/>
    </row>
    <row r="73" spans="1:25" ht="63" hidden="1" customHeight="1">
      <c r="A73" s="43"/>
      <c r="B73" s="78"/>
      <c r="C73" s="77"/>
      <c r="D73" s="61"/>
      <c r="E73" s="451"/>
      <c r="F73" s="451"/>
      <c r="G73" s="451"/>
      <c r="H73" s="451"/>
      <c r="I73" s="451"/>
      <c r="J73" s="451"/>
      <c r="K73" s="451"/>
      <c r="L73" s="451"/>
      <c r="M73" s="451"/>
      <c r="N73" s="451"/>
      <c r="O73" s="451"/>
      <c r="P73" s="451"/>
      <c r="Q73" s="451"/>
      <c r="R73" s="451"/>
      <c r="S73" s="451"/>
      <c r="T73" s="451"/>
      <c r="U73" s="451"/>
      <c r="V73" s="451"/>
      <c r="W73" s="451"/>
      <c r="X73" s="451"/>
      <c r="Y73" s="59"/>
    </row>
    <row r="74" spans="1:25" ht="30" hidden="1" customHeight="1">
      <c r="A74" s="43"/>
      <c r="B74" s="78"/>
      <c r="C74" s="77"/>
      <c r="D74" s="61"/>
      <c r="E74" s="451"/>
      <c r="F74" s="451"/>
      <c r="G74" s="451"/>
      <c r="H74" s="451"/>
      <c r="I74" s="451"/>
      <c r="J74" s="451"/>
      <c r="K74" s="451"/>
      <c r="L74" s="451"/>
      <c r="M74" s="451"/>
      <c r="N74" s="451"/>
      <c r="O74" s="451"/>
      <c r="P74" s="451"/>
      <c r="Q74" s="451"/>
      <c r="R74" s="451"/>
      <c r="S74" s="451"/>
      <c r="T74" s="451"/>
      <c r="U74" s="451"/>
      <c r="V74" s="451"/>
      <c r="W74" s="451"/>
      <c r="X74" s="451"/>
      <c r="Y74" s="59"/>
    </row>
    <row r="75" spans="1:25" ht="30" hidden="1" customHeight="1">
      <c r="A75" s="43"/>
      <c r="B75" s="78"/>
      <c r="C75" s="77"/>
      <c r="D75" s="61"/>
      <c r="E75" s="451"/>
      <c r="F75" s="451"/>
      <c r="G75" s="451"/>
      <c r="H75" s="451"/>
      <c r="I75" s="451"/>
      <c r="J75" s="451"/>
      <c r="K75" s="451"/>
      <c r="L75" s="451"/>
      <c r="M75" s="451"/>
      <c r="N75" s="451"/>
      <c r="O75" s="451"/>
      <c r="P75" s="451"/>
      <c r="Q75" s="451"/>
      <c r="R75" s="451"/>
      <c r="S75" s="451"/>
      <c r="T75" s="451"/>
      <c r="U75" s="451"/>
      <c r="V75" s="451"/>
      <c r="W75" s="451"/>
      <c r="X75" s="451"/>
      <c r="Y75" s="59"/>
    </row>
    <row r="76" spans="1:25" ht="15" hidden="1">
      <c r="A76" s="43"/>
      <c r="B76" s="78"/>
      <c r="C76" s="77"/>
      <c r="D76" s="61"/>
      <c r="E76" s="451"/>
      <c r="F76" s="451"/>
      <c r="G76" s="451"/>
      <c r="H76" s="451"/>
      <c r="I76" s="451"/>
      <c r="J76" s="451"/>
      <c r="K76" s="451"/>
      <c r="L76" s="451"/>
      <c r="M76" s="451"/>
      <c r="N76" s="451"/>
      <c r="O76" s="451"/>
      <c r="P76" s="451"/>
      <c r="Q76" s="451"/>
      <c r="R76" s="451"/>
      <c r="S76" s="451"/>
      <c r="T76" s="451"/>
      <c r="U76" s="451"/>
      <c r="V76" s="451"/>
      <c r="W76" s="451"/>
      <c r="X76" s="451"/>
      <c r="Y76" s="59"/>
    </row>
    <row r="77" spans="1:25" ht="15" hidden="1">
      <c r="A77" s="43"/>
      <c r="B77" s="78"/>
      <c r="C77" s="77"/>
      <c r="D77" s="61"/>
      <c r="E77" s="451"/>
      <c r="F77" s="451"/>
      <c r="G77" s="451"/>
      <c r="H77" s="451"/>
      <c r="I77" s="451"/>
      <c r="J77" s="451"/>
      <c r="K77" s="451"/>
      <c r="L77" s="451"/>
      <c r="M77" s="451"/>
      <c r="N77" s="451"/>
      <c r="O77" s="451"/>
      <c r="P77" s="451"/>
      <c r="Q77" s="451"/>
      <c r="R77" s="451"/>
      <c r="S77" s="451"/>
      <c r="T77" s="451"/>
      <c r="U77" s="451"/>
      <c r="V77" s="451"/>
      <c r="W77" s="451"/>
      <c r="X77" s="451"/>
      <c r="Y77" s="59"/>
    </row>
    <row r="78" spans="1:25" ht="8.25" hidden="1" customHeight="1">
      <c r="A78" s="43"/>
      <c r="B78" s="78"/>
      <c r="C78" s="77"/>
      <c r="D78" s="61"/>
      <c r="E78" s="80"/>
      <c r="F78" s="80"/>
      <c r="G78" s="80"/>
      <c r="H78" s="80"/>
      <c r="I78" s="80"/>
      <c r="J78" s="80"/>
      <c r="K78" s="80"/>
      <c r="L78" s="80"/>
      <c r="M78" s="80"/>
      <c r="N78" s="80"/>
      <c r="O78" s="80"/>
      <c r="P78" s="80"/>
      <c r="Q78" s="80"/>
      <c r="R78" s="80"/>
      <c r="S78" s="80"/>
      <c r="T78" s="80"/>
      <c r="U78" s="80"/>
      <c r="V78" s="80"/>
      <c r="W78" s="80"/>
      <c r="X78" s="80"/>
      <c r="Y78" s="59"/>
    </row>
    <row r="79" spans="1:25" ht="21" hidden="1" customHeight="1">
      <c r="A79" s="43"/>
      <c r="B79" s="78"/>
      <c r="C79" s="77"/>
      <c r="D79" s="61"/>
      <c r="E79" s="452"/>
      <c r="F79" s="452"/>
      <c r="G79" s="452"/>
      <c r="H79" s="452"/>
      <c r="I79" s="452"/>
      <c r="J79" s="452"/>
      <c r="K79" s="452"/>
      <c r="L79" s="452"/>
      <c r="M79" s="452"/>
      <c r="N79" s="452"/>
      <c r="O79" s="452"/>
      <c r="P79" s="452"/>
      <c r="Q79" s="452"/>
      <c r="R79" s="452"/>
      <c r="S79" s="452"/>
      <c r="T79" s="452"/>
      <c r="U79" s="452"/>
      <c r="V79" s="452"/>
      <c r="W79" s="452"/>
      <c r="X79" s="452"/>
      <c r="Y79" s="59"/>
    </row>
    <row r="80" spans="1:25" ht="14.25" hidden="1" customHeight="1">
      <c r="A80" s="43"/>
      <c r="B80" s="78"/>
      <c r="C80" s="77"/>
      <c r="D80" s="61"/>
      <c r="E80" s="453"/>
      <c r="F80" s="453"/>
      <c r="G80" s="453"/>
      <c r="H80" s="453"/>
      <c r="Y80" s="59"/>
    </row>
    <row r="81" spans="1:25" ht="15" hidden="1">
      <c r="A81" s="43"/>
      <c r="B81" s="78"/>
      <c r="C81" s="77"/>
      <c r="D81" s="61"/>
      <c r="E81" s="1135" t="s">
        <v>395</v>
      </c>
      <c r="F81" s="1135"/>
      <c r="G81" s="1135"/>
      <c r="H81" s="1135"/>
      <c r="I81" s="1135"/>
      <c r="J81" s="1135"/>
      <c r="K81" s="1135"/>
      <c r="L81" s="1135"/>
      <c r="M81" s="1135"/>
      <c r="N81" s="1135"/>
      <c r="O81" s="1135"/>
      <c r="P81" s="1135"/>
      <c r="Q81" s="1135"/>
      <c r="R81" s="1135"/>
      <c r="S81" s="1135"/>
      <c r="T81" s="1135"/>
      <c r="U81" s="1135"/>
      <c r="V81" s="231"/>
      <c r="W81" s="231"/>
      <c r="X81" s="231"/>
      <c r="Y81" s="59"/>
    </row>
    <row r="82" spans="1:25" ht="15" hidden="1" customHeight="1">
      <c r="A82" s="43"/>
      <c r="B82" s="78"/>
      <c r="C82" s="77"/>
      <c r="D82" s="61"/>
      <c r="E82" s="1146"/>
      <c r="F82" s="1146"/>
      <c r="G82" s="1146"/>
      <c r="H82" s="1143"/>
      <c r="I82" s="1144"/>
      <c r="J82" s="1144"/>
      <c r="K82" s="1144"/>
      <c r="L82" s="1144"/>
      <c r="M82" s="1144"/>
      <c r="N82" s="1144"/>
      <c r="O82" s="1144"/>
      <c r="P82" s="1144"/>
      <c r="Q82" s="1144"/>
      <c r="R82" s="1144"/>
      <c r="S82" s="1144"/>
      <c r="T82" s="1144"/>
      <c r="U82" s="1144"/>
      <c r="V82" s="1144"/>
      <c r="W82" s="1144"/>
      <c r="X82" s="1144"/>
      <c r="Y82" s="59"/>
    </row>
    <row r="83" spans="1:25" ht="15" hidden="1" customHeight="1">
      <c r="A83" s="43"/>
      <c r="B83" s="78"/>
      <c r="C83" s="77"/>
      <c r="D83" s="61"/>
      <c r="Y83" s="59"/>
    </row>
    <row r="84" spans="1:25" ht="15" hidden="1" customHeight="1">
      <c r="A84" s="43"/>
      <c r="B84" s="78"/>
      <c r="C84" s="77"/>
      <c r="D84" s="61"/>
      <c r="E84" s="70"/>
      <c r="F84" s="68"/>
      <c r="G84" s="69"/>
      <c r="H84" s="1148"/>
      <c r="I84" s="1148"/>
      <c r="J84" s="1148"/>
      <c r="K84" s="1148"/>
      <c r="L84" s="1148"/>
      <c r="M84" s="1148"/>
      <c r="N84" s="1148"/>
      <c r="O84" s="1148"/>
      <c r="P84" s="1148"/>
      <c r="Q84" s="1148"/>
      <c r="R84" s="1148"/>
      <c r="S84" s="1148"/>
      <c r="T84" s="1148"/>
      <c r="U84" s="1148"/>
      <c r="V84" s="1148"/>
      <c r="W84" s="1148"/>
      <c r="X84" s="1148"/>
      <c r="Y84" s="59"/>
    </row>
    <row r="85" spans="1:25" ht="15" hidden="1">
      <c r="A85" s="43"/>
      <c r="B85" s="78"/>
      <c r="C85" s="77"/>
      <c r="D85" s="61"/>
      <c r="E85" s="60"/>
      <c r="F85" s="60"/>
      <c r="G85" s="60"/>
      <c r="H85" s="67"/>
      <c r="I85" s="67"/>
      <c r="J85" s="67"/>
      <c r="K85" s="67"/>
      <c r="L85" s="67"/>
      <c r="M85" s="67"/>
      <c r="N85" s="67"/>
      <c r="O85" s="67"/>
      <c r="P85" s="67"/>
      <c r="Q85" s="67"/>
      <c r="R85" s="67"/>
      <c r="S85" s="67"/>
      <c r="T85" s="67"/>
      <c r="U85" s="67"/>
      <c r="V85" s="67"/>
      <c r="W85" s="60"/>
      <c r="X85" s="60"/>
      <c r="Y85" s="59"/>
    </row>
    <row r="86" spans="1:25" ht="15" hidden="1">
      <c r="A86" s="43"/>
      <c r="B86" s="78"/>
      <c r="C86" s="77"/>
      <c r="D86" s="61"/>
      <c r="E86" s="60"/>
      <c r="F86" s="60"/>
      <c r="G86" s="60"/>
      <c r="H86" s="60"/>
      <c r="I86" s="60"/>
      <c r="J86" s="60"/>
      <c r="K86" s="60"/>
      <c r="L86" s="60"/>
      <c r="M86" s="60"/>
      <c r="N86" s="60"/>
      <c r="O86" s="60"/>
      <c r="P86" s="60"/>
      <c r="Q86" s="60"/>
      <c r="R86" s="60"/>
      <c r="S86" s="60"/>
      <c r="T86" s="60"/>
      <c r="U86" s="60"/>
      <c r="V86" s="60"/>
      <c r="W86" s="60"/>
      <c r="X86" s="60"/>
      <c r="Y86" s="59"/>
    </row>
    <row r="87" spans="1:25" ht="15" hidden="1">
      <c r="A87" s="43"/>
      <c r="B87" s="78"/>
      <c r="C87" s="77"/>
      <c r="D87" s="61"/>
      <c r="E87" s="60"/>
      <c r="F87" s="60"/>
      <c r="G87" s="60"/>
      <c r="H87" s="60"/>
      <c r="I87" s="60"/>
      <c r="J87" s="60"/>
      <c r="K87" s="60"/>
      <c r="L87" s="60"/>
      <c r="M87" s="60"/>
      <c r="N87" s="60"/>
      <c r="O87" s="60"/>
      <c r="P87" s="60"/>
      <c r="Q87" s="60"/>
      <c r="R87" s="60"/>
      <c r="S87" s="60"/>
      <c r="T87" s="60"/>
      <c r="U87" s="60"/>
      <c r="V87" s="60"/>
      <c r="W87" s="60"/>
      <c r="X87" s="60"/>
      <c r="Y87" s="59"/>
    </row>
    <row r="88" spans="1:25" ht="15" hidden="1">
      <c r="A88" s="43"/>
      <c r="B88" s="78"/>
      <c r="C88" s="77"/>
      <c r="D88" s="61"/>
      <c r="E88" s="60"/>
      <c r="F88" s="60"/>
      <c r="G88" s="60"/>
      <c r="H88" s="60"/>
      <c r="I88" s="60"/>
      <c r="J88" s="60"/>
      <c r="K88" s="60"/>
      <c r="L88" s="60"/>
      <c r="M88" s="60"/>
      <c r="N88" s="60"/>
      <c r="O88" s="60"/>
      <c r="P88" s="60"/>
      <c r="Q88" s="60"/>
      <c r="R88" s="60"/>
      <c r="S88" s="60"/>
      <c r="T88" s="60"/>
      <c r="U88" s="60"/>
      <c r="V88" s="60"/>
      <c r="W88" s="60"/>
      <c r="X88" s="60"/>
      <c r="Y88" s="59"/>
    </row>
    <row r="89" spans="1:25" ht="15" hidden="1">
      <c r="A89" s="43"/>
      <c r="B89" s="78"/>
      <c r="C89" s="77"/>
      <c r="D89" s="61"/>
      <c r="E89" s="60"/>
      <c r="F89" s="60"/>
      <c r="G89" s="60"/>
      <c r="H89" s="60"/>
      <c r="I89" s="60"/>
      <c r="J89" s="60"/>
      <c r="K89" s="60"/>
      <c r="L89" s="60"/>
      <c r="M89" s="60"/>
      <c r="N89" s="60"/>
      <c r="O89" s="60"/>
      <c r="P89" s="60"/>
      <c r="Q89" s="60"/>
      <c r="R89" s="60"/>
      <c r="S89" s="60"/>
      <c r="T89" s="60"/>
      <c r="U89" s="60"/>
      <c r="V89" s="60"/>
      <c r="W89" s="60"/>
      <c r="X89" s="60"/>
      <c r="Y89" s="59"/>
    </row>
    <row r="90" spans="1:25" ht="15" hidden="1">
      <c r="A90" s="43"/>
      <c r="B90" s="78"/>
      <c r="C90" s="77"/>
      <c r="D90" s="61"/>
      <c r="E90" s="60"/>
      <c r="F90" s="60"/>
      <c r="G90" s="60"/>
      <c r="H90" s="60"/>
      <c r="I90" s="60"/>
      <c r="J90" s="60"/>
      <c r="K90" s="60"/>
      <c r="L90" s="60"/>
      <c r="M90" s="60"/>
      <c r="N90" s="60"/>
      <c r="O90" s="60"/>
      <c r="P90" s="60"/>
      <c r="Q90" s="60"/>
      <c r="R90" s="60"/>
      <c r="S90" s="60"/>
      <c r="T90" s="60"/>
      <c r="U90" s="60"/>
      <c r="V90" s="60"/>
      <c r="W90" s="60"/>
      <c r="X90" s="60"/>
      <c r="Y90" s="59"/>
    </row>
    <row r="91" spans="1:25" ht="15" hidden="1">
      <c r="A91" s="43"/>
      <c r="B91" s="78"/>
      <c r="C91" s="77"/>
      <c r="D91" s="61"/>
      <c r="E91" s="60"/>
      <c r="F91" s="60"/>
      <c r="G91" s="60"/>
      <c r="H91" s="60"/>
      <c r="I91" s="60"/>
      <c r="J91" s="60"/>
      <c r="K91" s="60"/>
      <c r="L91" s="60"/>
      <c r="M91" s="60"/>
      <c r="N91" s="60"/>
      <c r="O91" s="60"/>
      <c r="P91" s="60"/>
      <c r="Q91" s="60"/>
      <c r="R91" s="60"/>
      <c r="S91" s="60"/>
      <c r="T91" s="60"/>
      <c r="U91" s="60"/>
      <c r="V91" s="60"/>
      <c r="W91" s="60"/>
      <c r="X91" s="60"/>
      <c r="Y91" s="59"/>
    </row>
    <row r="92" spans="1:25" ht="15" hidden="1">
      <c r="A92" s="43"/>
      <c r="B92" s="78"/>
      <c r="C92" s="77"/>
      <c r="D92" s="61"/>
      <c r="E92" s="60"/>
      <c r="F92" s="60"/>
      <c r="G92" s="60"/>
      <c r="H92" s="60"/>
      <c r="I92" s="60"/>
      <c r="J92" s="60"/>
      <c r="K92" s="60"/>
      <c r="L92" s="60"/>
      <c r="M92" s="60"/>
      <c r="N92" s="60"/>
      <c r="O92" s="60"/>
      <c r="P92" s="60"/>
      <c r="Q92" s="60"/>
      <c r="R92" s="60"/>
      <c r="S92" s="60"/>
      <c r="T92" s="60"/>
      <c r="U92" s="60"/>
      <c r="V92" s="60"/>
      <c r="W92" s="60"/>
      <c r="X92" s="60"/>
      <c r="Y92" s="59"/>
    </row>
    <row r="93" spans="1:25" ht="15" hidden="1">
      <c r="A93" s="43"/>
      <c r="B93" s="78"/>
      <c r="C93" s="77"/>
      <c r="D93" s="61"/>
      <c r="E93" s="60"/>
      <c r="F93" s="60"/>
      <c r="G93" s="60"/>
      <c r="H93" s="60"/>
      <c r="I93" s="60"/>
      <c r="J93" s="60"/>
      <c r="K93" s="60"/>
      <c r="L93" s="60"/>
      <c r="M93" s="60"/>
      <c r="N93" s="60"/>
      <c r="O93" s="60"/>
      <c r="P93" s="60"/>
      <c r="Q93" s="60"/>
      <c r="R93" s="60"/>
      <c r="S93" s="60"/>
      <c r="T93" s="60"/>
      <c r="U93" s="60"/>
      <c r="V93" s="60"/>
      <c r="W93" s="60"/>
      <c r="X93" s="60"/>
      <c r="Y93" s="59"/>
    </row>
    <row r="94" spans="1:25" ht="15" hidden="1">
      <c r="A94" s="43"/>
      <c r="B94" s="78"/>
      <c r="C94" s="77"/>
      <c r="D94" s="61"/>
      <c r="E94" s="60"/>
      <c r="F94" s="60"/>
      <c r="G94" s="60"/>
      <c r="H94" s="60"/>
      <c r="I94" s="60"/>
      <c r="J94" s="60"/>
      <c r="K94" s="60"/>
      <c r="L94" s="60"/>
      <c r="M94" s="60"/>
      <c r="N94" s="60"/>
      <c r="O94" s="60"/>
      <c r="P94" s="60"/>
      <c r="Q94" s="60"/>
      <c r="R94" s="60"/>
      <c r="S94" s="60"/>
      <c r="T94" s="60"/>
      <c r="U94" s="60"/>
      <c r="V94" s="60"/>
      <c r="W94" s="60"/>
      <c r="X94" s="60"/>
      <c r="Y94" s="59"/>
    </row>
    <row r="95" spans="1:25" ht="15" hidden="1">
      <c r="A95" s="43"/>
      <c r="B95" s="78"/>
      <c r="C95" s="77"/>
      <c r="D95" s="61"/>
      <c r="E95" s="60"/>
      <c r="F95" s="60"/>
      <c r="G95" s="60"/>
      <c r="H95" s="60"/>
      <c r="I95" s="60"/>
      <c r="J95" s="60"/>
      <c r="K95" s="60"/>
      <c r="L95" s="60"/>
      <c r="M95" s="60"/>
      <c r="N95" s="60"/>
      <c r="O95" s="60"/>
      <c r="P95" s="60"/>
      <c r="Q95" s="60"/>
      <c r="R95" s="60"/>
      <c r="S95" s="60"/>
      <c r="T95" s="60"/>
      <c r="U95" s="60"/>
      <c r="V95" s="60"/>
      <c r="W95" s="60"/>
      <c r="X95" s="60"/>
      <c r="Y95" s="59"/>
    </row>
    <row r="96" spans="1:25" ht="27" hidden="1" customHeight="1">
      <c r="A96" s="43"/>
      <c r="B96" s="78"/>
      <c r="C96" s="77"/>
      <c r="D96" s="66"/>
      <c r="E96" s="65"/>
      <c r="F96" s="65"/>
      <c r="G96" s="65"/>
      <c r="H96" s="65"/>
      <c r="I96" s="65"/>
      <c r="J96" s="65"/>
      <c r="K96" s="65"/>
      <c r="L96" s="65"/>
      <c r="M96" s="65"/>
      <c r="N96" s="65"/>
      <c r="O96" s="65"/>
      <c r="P96" s="65"/>
      <c r="Q96" s="65"/>
      <c r="R96" s="65"/>
      <c r="S96" s="65"/>
      <c r="T96" s="65"/>
      <c r="U96" s="65"/>
      <c r="V96" s="65"/>
      <c r="W96" s="65"/>
      <c r="X96" s="65"/>
      <c r="Y96" s="59"/>
    </row>
    <row r="97" spans="1:27" ht="15" hidden="1">
      <c r="A97" s="43"/>
      <c r="B97" s="78"/>
      <c r="C97" s="77"/>
      <c r="D97" s="66"/>
      <c r="E97" s="65"/>
      <c r="F97" s="65"/>
      <c r="G97" s="65"/>
      <c r="H97" s="65"/>
      <c r="I97" s="65"/>
      <c r="J97" s="65"/>
      <c r="K97" s="65"/>
      <c r="L97" s="65"/>
      <c r="M97" s="65"/>
      <c r="N97" s="65"/>
      <c r="O97" s="65"/>
      <c r="P97" s="65"/>
      <c r="Q97" s="65"/>
      <c r="R97" s="65"/>
      <c r="S97" s="65"/>
      <c r="T97" s="65"/>
      <c r="U97" s="65"/>
      <c r="V97" s="65"/>
      <c r="W97" s="65"/>
      <c r="X97" s="65"/>
      <c r="Y97" s="59"/>
    </row>
    <row r="98" spans="1:27" ht="25.5" hidden="1" customHeight="1">
      <c r="A98" s="43"/>
      <c r="B98" s="78"/>
      <c r="C98" s="77"/>
      <c r="D98" s="61"/>
      <c r="E98" s="1147" t="s">
        <v>235</v>
      </c>
      <c r="F98" s="1147"/>
      <c r="G98" s="1147"/>
      <c r="H98" s="1147"/>
      <c r="I98" s="1147"/>
      <c r="J98" s="1147"/>
      <c r="K98" s="1147"/>
      <c r="L98" s="1147"/>
      <c r="M98" s="1147"/>
      <c r="N98" s="1147"/>
      <c r="O98" s="1147"/>
      <c r="P98" s="1147"/>
      <c r="Q98" s="1147"/>
      <c r="R98" s="1147"/>
      <c r="S98" s="1147"/>
      <c r="T98" s="1147"/>
      <c r="U98" s="1147"/>
      <c r="V98" s="1147"/>
      <c r="W98" s="1147"/>
      <c r="X98" s="1147"/>
      <c r="Y98" s="59"/>
    </row>
    <row r="99" spans="1:27" ht="15" hidden="1" customHeight="1">
      <c r="A99" s="43"/>
      <c r="B99" s="78"/>
      <c r="C99" s="77"/>
      <c r="D99" s="61"/>
      <c r="E99" s="60"/>
      <c r="F99" s="60"/>
      <c r="G99" s="60"/>
      <c r="H99" s="63"/>
      <c r="I99" s="63"/>
      <c r="J99" s="63"/>
      <c r="K99" s="63"/>
      <c r="L99" s="63"/>
      <c r="M99" s="63"/>
      <c r="N99" s="63"/>
      <c r="O99" s="62"/>
      <c r="P99" s="62"/>
      <c r="Q99" s="62"/>
      <c r="R99" s="62"/>
      <c r="S99" s="62"/>
      <c r="T99" s="62"/>
      <c r="U99" s="60"/>
      <c r="V99" s="60"/>
      <c r="W99" s="60"/>
      <c r="X99" s="60"/>
      <c r="Y99" s="59"/>
    </row>
    <row r="100" spans="1:27" ht="15" hidden="1" customHeight="1">
      <c r="A100" s="43"/>
      <c r="B100" s="78"/>
      <c r="C100" s="77"/>
      <c r="D100" s="61"/>
      <c r="E100" s="64"/>
      <c r="F100" s="1145" t="s">
        <v>234</v>
      </c>
      <c r="G100" s="1145"/>
      <c r="H100" s="1145"/>
      <c r="I100" s="1145"/>
      <c r="J100" s="1145"/>
      <c r="K100" s="1145"/>
      <c r="L100" s="1145"/>
      <c r="M100" s="1145"/>
      <c r="N100" s="1145"/>
      <c r="O100" s="1145"/>
      <c r="P100" s="1145"/>
      <c r="Q100" s="1145"/>
      <c r="R100" s="1145"/>
      <c r="S100" s="1145"/>
      <c r="T100" s="62"/>
      <c r="U100" s="60"/>
      <c r="V100" s="60"/>
      <c r="W100" s="60"/>
      <c r="X100" s="60"/>
      <c r="Y100" s="59"/>
      <c r="AA100" s="79" t="s">
        <v>232</v>
      </c>
    </row>
    <row r="101" spans="1:27" ht="15" hidden="1" customHeight="1">
      <c r="A101" s="43"/>
      <c r="B101" s="78"/>
      <c r="C101" s="77"/>
      <c r="D101" s="61"/>
      <c r="E101" s="60"/>
      <c r="F101" s="60"/>
      <c r="G101" s="60"/>
      <c r="H101" s="63"/>
      <c r="I101" s="63"/>
      <c r="J101" s="63"/>
      <c r="K101" s="63"/>
      <c r="L101" s="63"/>
      <c r="M101" s="63"/>
      <c r="N101" s="63"/>
      <c r="O101" s="62"/>
      <c r="P101" s="62"/>
      <c r="Q101" s="62"/>
      <c r="R101" s="62"/>
      <c r="S101" s="62"/>
      <c r="T101" s="62"/>
      <c r="U101" s="60"/>
      <c r="V101" s="60"/>
      <c r="W101" s="60"/>
      <c r="X101" s="60"/>
      <c r="Y101" s="59"/>
    </row>
    <row r="102" spans="1:27" ht="15" hidden="1">
      <c r="A102" s="43"/>
      <c r="B102" s="78"/>
      <c r="C102" s="77"/>
      <c r="D102" s="61"/>
      <c r="E102" s="60"/>
      <c r="F102" s="1145" t="s">
        <v>233</v>
      </c>
      <c r="G102" s="1145"/>
      <c r="H102" s="1145"/>
      <c r="I102" s="1145"/>
      <c r="J102" s="1145"/>
      <c r="K102" s="1145"/>
      <c r="L102" s="1145"/>
      <c r="M102" s="1145"/>
      <c r="N102" s="1145"/>
      <c r="O102" s="1145"/>
      <c r="P102" s="1145"/>
      <c r="Q102" s="1145"/>
      <c r="R102" s="1145"/>
      <c r="S102" s="1145"/>
      <c r="T102" s="1145"/>
      <c r="U102" s="1145"/>
      <c r="V102" s="1145"/>
      <c r="W102" s="1145"/>
      <c r="X102" s="1145"/>
      <c r="Y102" s="59"/>
    </row>
    <row r="103" spans="1:27" ht="15" hidden="1">
      <c r="A103" s="43"/>
      <c r="B103" s="78"/>
      <c r="C103" s="77"/>
      <c r="D103" s="61"/>
      <c r="E103" s="60"/>
      <c r="F103" s="60"/>
      <c r="G103" s="60"/>
      <c r="H103" s="60"/>
      <c r="I103" s="60"/>
      <c r="J103" s="60"/>
      <c r="K103" s="60"/>
      <c r="L103" s="60"/>
      <c r="M103" s="60"/>
      <c r="N103" s="60"/>
      <c r="O103" s="60"/>
      <c r="P103" s="60"/>
      <c r="Q103" s="60"/>
      <c r="R103" s="60"/>
      <c r="S103" s="60"/>
      <c r="T103" s="60"/>
      <c r="U103" s="60"/>
      <c r="V103" s="60"/>
      <c r="W103" s="60"/>
      <c r="X103" s="60"/>
      <c r="Y103" s="59"/>
    </row>
    <row r="104" spans="1:27" ht="15" hidden="1">
      <c r="A104" s="43"/>
      <c r="B104" s="78"/>
      <c r="C104" s="77"/>
      <c r="D104" s="61"/>
      <c r="E104" s="60"/>
      <c r="F104" s="60"/>
      <c r="G104" s="60"/>
      <c r="H104" s="60"/>
      <c r="I104" s="60"/>
      <c r="J104" s="60"/>
      <c r="K104" s="60"/>
      <c r="L104" s="60"/>
      <c r="M104" s="60"/>
      <c r="N104" s="60"/>
      <c r="O104" s="60"/>
      <c r="P104" s="60"/>
      <c r="Q104" s="60"/>
      <c r="R104" s="60"/>
      <c r="S104" s="60"/>
      <c r="T104" s="60"/>
      <c r="U104" s="60"/>
      <c r="V104" s="60"/>
      <c r="W104" s="60"/>
      <c r="X104" s="60"/>
      <c r="Y104" s="59"/>
    </row>
    <row r="105" spans="1:27" ht="15" hidden="1">
      <c r="A105" s="43"/>
      <c r="B105" s="78"/>
      <c r="C105" s="77"/>
      <c r="D105" s="61"/>
      <c r="E105" s="60"/>
      <c r="F105" s="60"/>
      <c r="G105" s="60"/>
      <c r="H105" s="60"/>
      <c r="I105" s="60"/>
      <c r="J105" s="60"/>
      <c r="K105" s="60"/>
      <c r="L105" s="60"/>
      <c r="M105" s="60"/>
      <c r="N105" s="60"/>
      <c r="O105" s="60"/>
      <c r="P105" s="60"/>
      <c r="Q105" s="60"/>
      <c r="R105" s="60"/>
      <c r="S105" s="60"/>
      <c r="T105" s="60"/>
      <c r="U105" s="60"/>
      <c r="V105" s="60"/>
      <c r="W105" s="60"/>
      <c r="X105" s="60"/>
      <c r="Y105" s="59"/>
    </row>
    <row r="106" spans="1:27" ht="15" hidden="1">
      <c r="A106" s="43"/>
      <c r="B106" s="78"/>
      <c r="C106" s="77"/>
      <c r="D106" s="61"/>
      <c r="E106" s="60"/>
      <c r="F106" s="60"/>
      <c r="G106" s="60"/>
      <c r="H106" s="60"/>
      <c r="I106" s="60"/>
      <c r="J106" s="60"/>
      <c r="K106" s="60"/>
      <c r="L106" s="60"/>
      <c r="M106" s="60"/>
      <c r="N106" s="60"/>
      <c r="O106" s="60"/>
      <c r="P106" s="60"/>
      <c r="Q106" s="60"/>
      <c r="R106" s="60"/>
      <c r="S106" s="60"/>
      <c r="T106" s="60"/>
      <c r="U106" s="60"/>
      <c r="V106" s="60"/>
      <c r="W106" s="60"/>
      <c r="X106" s="60"/>
      <c r="Y106" s="59"/>
    </row>
    <row r="107" spans="1:27" ht="15" hidden="1">
      <c r="A107" s="43"/>
      <c r="B107" s="78"/>
      <c r="C107" s="77"/>
      <c r="D107" s="61"/>
      <c r="E107" s="60"/>
      <c r="F107" s="60"/>
      <c r="G107" s="60"/>
      <c r="H107" s="60"/>
      <c r="I107" s="60"/>
      <c r="J107" s="60"/>
      <c r="K107" s="60"/>
      <c r="L107" s="60"/>
      <c r="M107" s="60"/>
      <c r="N107" s="60"/>
      <c r="O107" s="60"/>
      <c r="P107" s="60"/>
      <c r="Q107" s="60"/>
      <c r="R107" s="60"/>
      <c r="S107" s="60"/>
      <c r="T107" s="60"/>
      <c r="U107" s="60"/>
      <c r="V107" s="60"/>
      <c r="W107" s="60"/>
      <c r="X107" s="60"/>
      <c r="Y107" s="59"/>
    </row>
    <row r="108" spans="1:27" ht="15" hidden="1">
      <c r="A108" s="43"/>
      <c r="B108" s="78"/>
      <c r="C108" s="77"/>
      <c r="D108" s="61"/>
      <c r="E108" s="60"/>
      <c r="F108" s="60"/>
      <c r="G108" s="60"/>
      <c r="H108" s="60"/>
      <c r="I108" s="60"/>
      <c r="J108" s="60"/>
      <c r="K108" s="60"/>
      <c r="L108" s="60"/>
      <c r="M108" s="60"/>
      <c r="N108" s="60"/>
      <c r="O108" s="60"/>
      <c r="P108" s="60"/>
      <c r="Q108" s="60"/>
      <c r="R108" s="60"/>
      <c r="S108" s="60"/>
      <c r="T108" s="60"/>
      <c r="U108" s="60"/>
      <c r="V108" s="60"/>
      <c r="W108" s="60"/>
      <c r="X108" s="60"/>
      <c r="Y108" s="59"/>
    </row>
    <row r="109" spans="1:27" ht="15" hidden="1">
      <c r="A109" s="43"/>
      <c r="B109" s="78"/>
      <c r="C109" s="77"/>
      <c r="D109" s="61"/>
      <c r="E109" s="60"/>
      <c r="F109" s="60"/>
      <c r="G109" s="60"/>
      <c r="H109" s="60"/>
      <c r="I109" s="60"/>
      <c r="J109" s="60"/>
      <c r="K109" s="60"/>
      <c r="L109" s="60"/>
      <c r="M109" s="60"/>
      <c r="N109" s="60"/>
      <c r="O109" s="60"/>
      <c r="P109" s="60"/>
      <c r="Q109" s="60"/>
      <c r="R109" s="60"/>
      <c r="S109" s="60"/>
      <c r="T109" s="60"/>
      <c r="U109" s="60"/>
      <c r="V109" s="60"/>
      <c r="W109" s="60"/>
      <c r="X109" s="60"/>
      <c r="Y109" s="59"/>
    </row>
    <row r="110" spans="1:27" ht="15" hidden="1">
      <c r="A110" s="43"/>
      <c r="B110" s="78"/>
      <c r="C110" s="77"/>
      <c r="D110" s="61"/>
      <c r="E110" s="60"/>
      <c r="F110" s="60"/>
      <c r="G110" s="60"/>
      <c r="H110" s="60"/>
      <c r="I110" s="60"/>
      <c r="J110" s="60"/>
      <c r="K110" s="60"/>
      <c r="L110" s="60"/>
      <c r="M110" s="60"/>
      <c r="N110" s="60"/>
      <c r="O110" s="60"/>
      <c r="P110" s="60"/>
      <c r="Q110" s="60"/>
      <c r="R110" s="60"/>
      <c r="S110" s="60"/>
      <c r="T110" s="60"/>
      <c r="U110" s="60"/>
      <c r="V110" s="60"/>
      <c r="W110" s="60"/>
      <c r="X110" s="60"/>
      <c r="Y110" s="59"/>
    </row>
    <row r="111" spans="1:27" ht="30" hidden="1" customHeight="1">
      <c r="A111" s="43"/>
      <c r="B111" s="78"/>
      <c r="C111" s="77"/>
      <c r="D111" s="61"/>
      <c r="E111" s="60"/>
      <c r="F111" s="60"/>
      <c r="G111" s="60"/>
      <c r="H111" s="60"/>
      <c r="I111" s="60"/>
      <c r="J111" s="60"/>
      <c r="K111" s="60"/>
      <c r="L111" s="60"/>
      <c r="M111" s="60"/>
      <c r="N111" s="60"/>
      <c r="O111" s="60"/>
      <c r="P111" s="60"/>
      <c r="Q111" s="60"/>
      <c r="R111" s="60"/>
      <c r="S111" s="60"/>
      <c r="T111" s="60"/>
      <c r="U111" s="60"/>
      <c r="V111" s="60"/>
      <c r="W111" s="60"/>
      <c r="X111" s="60"/>
      <c r="Y111" s="59"/>
    </row>
    <row r="112" spans="1:27" ht="31.5" hidden="1" customHeight="1">
      <c r="A112" s="43"/>
      <c r="B112" s="78"/>
      <c r="C112" s="77"/>
      <c r="D112" s="61"/>
      <c r="E112" s="60"/>
      <c r="F112" s="60"/>
      <c r="G112" s="60"/>
      <c r="H112" s="60"/>
      <c r="I112" s="60"/>
      <c r="J112" s="60"/>
      <c r="K112" s="60"/>
      <c r="L112" s="60"/>
      <c r="M112" s="60"/>
      <c r="N112" s="60"/>
      <c r="O112" s="60"/>
      <c r="P112" s="60"/>
      <c r="Q112" s="60"/>
      <c r="R112" s="60"/>
      <c r="S112" s="60"/>
      <c r="T112" s="60"/>
      <c r="U112" s="60"/>
      <c r="V112" s="60"/>
      <c r="W112" s="60"/>
      <c r="X112" s="60"/>
      <c r="Y112" s="59"/>
    </row>
    <row r="113" spans="1:25" ht="15" customHeight="1">
      <c r="A113" s="43"/>
      <c r="B113" s="76"/>
      <c r="C113" s="75"/>
      <c r="D113" s="58"/>
      <c r="E113" s="57"/>
      <c r="F113" s="57"/>
      <c r="G113" s="57"/>
      <c r="H113" s="57"/>
      <c r="I113" s="57"/>
      <c r="J113" s="57"/>
      <c r="K113" s="57"/>
      <c r="L113" s="57"/>
      <c r="M113" s="57"/>
      <c r="N113" s="57"/>
      <c r="O113" s="57"/>
      <c r="P113" s="57"/>
      <c r="Q113" s="57"/>
      <c r="R113" s="57"/>
      <c r="S113" s="57"/>
      <c r="T113" s="57"/>
      <c r="U113" s="57"/>
      <c r="V113" s="57"/>
      <c r="W113" s="57"/>
      <c r="X113" s="57"/>
      <c r="Y113" s="56"/>
    </row>
  </sheetData>
  <sheetProtection algorithmName="SHA-512" hashValue="wY5w5nDUE4wtMzeBoe9CrLrytLsqSMrzQdS2i2PdLUnRij6C8oZABGlNGrfjjryYVsLo/i/83thZKu99RcO8Hw==" saltValue="WvSYo0uMt11KHvBOsx5AbA==" spinCount="100000" sheet="1" objects="1" scenarios="1" formatColumns="0" formatRows="0"/>
  <dataConsolidate leftLabels="1"/>
  <mergeCells count="28">
    <mergeCell ref="H60:X60"/>
    <mergeCell ref="H82:X82"/>
    <mergeCell ref="E46:X57"/>
    <mergeCell ref="E70:T70"/>
    <mergeCell ref="E60:G60"/>
    <mergeCell ref="H59:X59"/>
    <mergeCell ref="E59:G59"/>
    <mergeCell ref="E71:T71"/>
    <mergeCell ref="H61:X61"/>
    <mergeCell ref="F102:X102"/>
    <mergeCell ref="F100:S100"/>
    <mergeCell ref="E82:G82"/>
    <mergeCell ref="E98:X98"/>
    <mergeCell ref="E81:U81"/>
    <mergeCell ref="H84:X84"/>
    <mergeCell ref="B2:G2"/>
    <mergeCell ref="B3:C3"/>
    <mergeCell ref="E7:X19"/>
    <mergeCell ref="P23:W23"/>
    <mergeCell ref="E58:U58"/>
    <mergeCell ref="B5:Y5"/>
    <mergeCell ref="E41:X45"/>
    <mergeCell ref="F21:M21"/>
    <mergeCell ref="P21:X21"/>
    <mergeCell ref="P22:X22"/>
    <mergeCell ref="E35:X39"/>
    <mergeCell ref="F22:M22"/>
    <mergeCell ref="E40:X40"/>
  </mergeCells>
  <phoneticPr fontId="13" type="noConversion"/>
  <hyperlinks>
    <hyperlink ref="E81:U81" location="Инструкция!A1" tooltip="http://sp.eias.ru/index.php?a=add&amp;catid=76" display="Обратиться за помощью в службу технической поддержки"/>
    <hyperlink ref="E58:U58" location="Инструкция!A1" tooltip="http://sp.eias.ru/index.php?a=add&amp;catid=76" display="Обратиться за помощью в службу технической поддержки"/>
    <hyperlink ref="E70:T70" location="Инструкция!A1" tooltip="http://support.eias.ru/knowledgebase.php?article=28" display="Инструкция по загрузке сопроводительных материалов"/>
    <hyperlink ref="E71:T71" location="Инструкция!A1" tooltip="http://eias.ru/files/shablon/FAS_JKH_OPEN_INFO_PRICE_WARM.pdf" display="Инструкция по работе с отчетной формой"/>
  </hyperlinks>
  <pageMargins left="0.7" right="0.7" top="0.75" bottom="0.75" header="0.3" footer="0.3"/>
  <pageSetup paperSize="9" orientation="portrait" horizontalDpi="180" verticalDpi="180" r:id="rId1"/>
  <headerFooter alignWithMargins="0"/>
  <drawing r:id="rId2"/>
  <legacyDrawing r:id="rId3"/>
  <oleObjects>
    <mc:AlternateContent xmlns:mc="http://schemas.openxmlformats.org/markup-compatibility/2006">
      <mc:Choice Requires="x14">
        <oleObject progId="Word.Document.8" shapeId="193537" r:id="rId4">
          <objectPr defaultSize="0" r:id="rId5">
            <anchor moveWithCells="1">
              <from>
                <xdr:col>2</xdr:col>
                <xdr:colOff>0</xdr:colOff>
                <xdr:row>6</xdr:row>
                <xdr:rowOff>0</xdr:rowOff>
              </from>
              <to>
                <xdr:col>22</xdr:col>
                <xdr:colOff>66675</xdr:colOff>
                <xdr:row>120</xdr:row>
                <xdr:rowOff>123825</xdr:rowOff>
              </to>
            </anchor>
          </objectPr>
        </oleObject>
      </mc:Choice>
      <mc:Fallback>
        <oleObject progId="Word.Document.8" shapeId="193537"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4">
    <tabColor rgb="FFEAEBEE"/>
    <pageSetUpPr fitToPage="1"/>
  </sheetPr>
  <dimension ref="A1:AJ34"/>
  <sheetViews>
    <sheetView showGridLines="0" topLeftCell="I4" zoomScaleNormal="100" workbookViewId="0"/>
  </sheetViews>
  <sheetFormatPr defaultColWidth="10.5703125" defaultRowHeight="14.25"/>
  <cols>
    <col min="1" max="6" width="10.5703125" style="587" hidden="1" customWidth="1"/>
    <col min="7" max="8" width="9.140625" style="593" hidden="1" customWidth="1"/>
    <col min="9" max="9" width="3.7109375" style="533" customWidth="1"/>
    <col min="10" max="11" width="3.7109375" style="532" customWidth="1"/>
    <col min="12" max="12" width="12.7109375" style="525" customWidth="1"/>
    <col min="13" max="13" width="44.7109375" style="525" customWidth="1"/>
    <col min="14" max="14" width="1.7109375" style="525" hidden="1" customWidth="1"/>
    <col min="15" max="15" width="23.7109375" style="525" customWidth="1"/>
    <col min="16" max="17" width="1.7109375" style="525" hidden="1" customWidth="1"/>
    <col min="18" max="18" width="11.7109375" style="525" customWidth="1"/>
    <col min="19" max="19" width="3.7109375" style="525" customWidth="1"/>
    <col min="20" max="20" width="11.7109375" style="525" customWidth="1"/>
    <col min="21" max="21" width="8.5703125" style="525" hidden="1" customWidth="1"/>
    <col min="22" max="22" width="4.7109375" style="525" customWidth="1"/>
    <col min="23" max="23" width="115.7109375" style="525" customWidth="1"/>
    <col min="24" max="35" width="10.5703125" style="587"/>
    <col min="36" max="256" width="10.5703125" style="525"/>
    <col min="257" max="264" width="0" style="525" hidden="1" customWidth="1"/>
    <col min="265" max="267" width="3.7109375" style="525" customWidth="1"/>
    <col min="268" max="268" width="12.7109375" style="525" customWidth="1"/>
    <col min="269" max="269" width="47.42578125" style="525" customWidth="1"/>
    <col min="270" max="273" width="0" style="525" hidden="1" customWidth="1"/>
    <col min="274" max="274" width="11.7109375" style="525" customWidth="1"/>
    <col min="275" max="275" width="6.42578125" style="525" bestFit="1" customWidth="1"/>
    <col min="276" max="276" width="11.7109375" style="525" customWidth="1"/>
    <col min="277" max="277" width="0" style="525" hidden="1" customWidth="1"/>
    <col min="278" max="278" width="3.7109375" style="525" customWidth="1"/>
    <col min="279" max="279" width="11.140625" style="525" bestFit="1" customWidth="1"/>
    <col min="280" max="512" width="10.5703125" style="525"/>
    <col min="513" max="520" width="0" style="525" hidden="1" customWidth="1"/>
    <col min="521" max="523" width="3.7109375" style="525" customWidth="1"/>
    <col min="524" max="524" width="12.7109375" style="525" customWidth="1"/>
    <col min="525" max="525" width="47.42578125" style="525" customWidth="1"/>
    <col min="526" max="529" width="0" style="525" hidden="1" customWidth="1"/>
    <col min="530" max="530" width="11.7109375" style="525" customWidth="1"/>
    <col min="531" max="531" width="6.42578125" style="525" bestFit="1" customWidth="1"/>
    <col min="532" max="532" width="11.7109375" style="525" customWidth="1"/>
    <col min="533" max="533" width="0" style="525" hidden="1" customWidth="1"/>
    <col min="534" max="534" width="3.7109375" style="525" customWidth="1"/>
    <col min="535" max="535" width="11.140625" style="525" bestFit="1" customWidth="1"/>
    <col min="536" max="768" width="10.5703125" style="525"/>
    <col min="769" max="776" width="0" style="525" hidden="1" customWidth="1"/>
    <col min="777" max="779" width="3.7109375" style="525" customWidth="1"/>
    <col min="780" max="780" width="12.7109375" style="525" customWidth="1"/>
    <col min="781" max="781" width="47.42578125" style="525" customWidth="1"/>
    <col min="782" max="785" width="0" style="525" hidden="1" customWidth="1"/>
    <col min="786" max="786" width="11.7109375" style="525" customWidth="1"/>
    <col min="787" max="787" width="6.42578125" style="525" bestFit="1" customWidth="1"/>
    <col min="788" max="788" width="11.7109375" style="525" customWidth="1"/>
    <col min="789" max="789" width="0" style="525" hidden="1" customWidth="1"/>
    <col min="790" max="790" width="3.7109375" style="525" customWidth="1"/>
    <col min="791" max="791" width="11.140625" style="525" bestFit="1" customWidth="1"/>
    <col min="792" max="1024" width="10.5703125" style="525"/>
    <col min="1025" max="1032" width="0" style="525" hidden="1" customWidth="1"/>
    <col min="1033" max="1035" width="3.7109375" style="525" customWidth="1"/>
    <col min="1036" max="1036" width="12.7109375" style="525" customWidth="1"/>
    <col min="1037" max="1037" width="47.42578125" style="525" customWidth="1"/>
    <col min="1038" max="1041" width="0" style="525" hidden="1" customWidth="1"/>
    <col min="1042" max="1042" width="11.7109375" style="525" customWidth="1"/>
    <col min="1043" max="1043" width="6.42578125" style="525" bestFit="1" customWidth="1"/>
    <col min="1044" max="1044" width="11.7109375" style="525" customWidth="1"/>
    <col min="1045" max="1045" width="0" style="525" hidden="1" customWidth="1"/>
    <col min="1046" max="1046" width="3.7109375" style="525" customWidth="1"/>
    <col min="1047" max="1047" width="11.140625" style="525" bestFit="1" customWidth="1"/>
    <col min="1048" max="1280" width="10.5703125" style="525"/>
    <col min="1281" max="1288" width="0" style="525" hidden="1" customWidth="1"/>
    <col min="1289" max="1291" width="3.7109375" style="525" customWidth="1"/>
    <col min="1292" max="1292" width="12.7109375" style="525" customWidth="1"/>
    <col min="1293" max="1293" width="47.42578125" style="525" customWidth="1"/>
    <col min="1294" max="1297" width="0" style="525" hidden="1" customWidth="1"/>
    <col min="1298" max="1298" width="11.7109375" style="525" customWidth="1"/>
    <col min="1299" max="1299" width="6.42578125" style="525" bestFit="1" customWidth="1"/>
    <col min="1300" max="1300" width="11.7109375" style="525" customWidth="1"/>
    <col min="1301" max="1301" width="0" style="525" hidden="1" customWidth="1"/>
    <col min="1302" max="1302" width="3.7109375" style="525" customWidth="1"/>
    <col min="1303" max="1303" width="11.140625" style="525" bestFit="1" customWidth="1"/>
    <col min="1304" max="1536" width="10.5703125" style="525"/>
    <col min="1537" max="1544" width="0" style="525" hidden="1" customWidth="1"/>
    <col min="1545" max="1547" width="3.7109375" style="525" customWidth="1"/>
    <col min="1548" max="1548" width="12.7109375" style="525" customWidth="1"/>
    <col min="1549" max="1549" width="47.42578125" style="525" customWidth="1"/>
    <col min="1550" max="1553" width="0" style="525" hidden="1" customWidth="1"/>
    <col min="1554" max="1554" width="11.7109375" style="525" customWidth="1"/>
    <col min="1555" max="1555" width="6.42578125" style="525" bestFit="1" customWidth="1"/>
    <col min="1556" max="1556" width="11.7109375" style="525" customWidth="1"/>
    <col min="1557" max="1557" width="0" style="525" hidden="1" customWidth="1"/>
    <col min="1558" max="1558" width="3.7109375" style="525" customWidth="1"/>
    <col min="1559" max="1559" width="11.140625" style="525" bestFit="1" customWidth="1"/>
    <col min="1560" max="1792" width="10.5703125" style="525"/>
    <col min="1793" max="1800" width="0" style="525" hidden="1" customWidth="1"/>
    <col min="1801" max="1803" width="3.7109375" style="525" customWidth="1"/>
    <col min="1804" max="1804" width="12.7109375" style="525" customWidth="1"/>
    <col min="1805" max="1805" width="47.42578125" style="525" customWidth="1"/>
    <col min="1806" max="1809" width="0" style="525" hidden="1" customWidth="1"/>
    <col min="1810" max="1810" width="11.7109375" style="525" customWidth="1"/>
    <col min="1811" max="1811" width="6.42578125" style="525" bestFit="1" customWidth="1"/>
    <col min="1812" max="1812" width="11.7109375" style="525" customWidth="1"/>
    <col min="1813" max="1813" width="0" style="525" hidden="1" customWidth="1"/>
    <col min="1814" max="1814" width="3.7109375" style="525" customWidth="1"/>
    <col min="1815" max="1815" width="11.140625" style="525" bestFit="1" customWidth="1"/>
    <col min="1816" max="2048" width="10.5703125" style="525"/>
    <col min="2049" max="2056" width="0" style="525" hidden="1" customWidth="1"/>
    <col min="2057" max="2059" width="3.7109375" style="525" customWidth="1"/>
    <col min="2060" max="2060" width="12.7109375" style="525" customWidth="1"/>
    <col min="2061" max="2061" width="47.42578125" style="525" customWidth="1"/>
    <col min="2062" max="2065" width="0" style="525" hidden="1" customWidth="1"/>
    <col min="2066" max="2066" width="11.7109375" style="525" customWidth="1"/>
    <col min="2067" max="2067" width="6.42578125" style="525" bestFit="1" customWidth="1"/>
    <col min="2068" max="2068" width="11.7109375" style="525" customWidth="1"/>
    <col min="2069" max="2069" width="0" style="525" hidden="1" customWidth="1"/>
    <col min="2070" max="2070" width="3.7109375" style="525" customWidth="1"/>
    <col min="2071" max="2071" width="11.140625" style="525" bestFit="1" customWidth="1"/>
    <col min="2072" max="2304" width="10.5703125" style="525"/>
    <col min="2305" max="2312" width="0" style="525" hidden="1" customWidth="1"/>
    <col min="2313" max="2315" width="3.7109375" style="525" customWidth="1"/>
    <col min="2316" max="2316" width="12.7109375" style="525" customWidth="1"/>
    <col min="2317" max="2317" width="47.42578125" style="525" customWidth="1"/>
    <col min="2318" max="2321" width="0" style="525" hidden="1" customWidth="1"/>
    <col min="2322" max="2322" width="11.7109375" style="525" customWidth="1"/>
    <col min="2323" max="2323" width="6.42578125" style="525" bestFit="1" customWidth="1"/>
    <col min="2324" max="2324" width="11.7109375" style="525" customWidth="1"/>
    <col min="2325" max="2325" width="0" style="525" hidden="1" customWidth="1"/>
    <col min="2326" max="2326" width="3.7109375" style="525" customWidth="1"/>
    <col min="2327" max="2327" width="11.140625" style="525" bestFit="1" customWidth="1"/>
    <col min="2328" max="2560" width="10.5703125" style="525"/>
    <col min="2561" max="2568" width="0" style="525" hidden="1" customWidth="1"/>
    <col min="2569" max="2571" width="3.7109375" style="525" customWidth="1"/>
    <col min="2572" max="2572" width="12.7109375" style="525" customWidth="1"/>
    <col min="2573" max="2573" width="47.42578125" style="525" customWidth="1"/>
    <col min="2574" max="2577" width="0" style="525" hidden="1" customWidth="1"/>
    <col min="2578" max="2578" width="11.7109375" style="525" customWidth="1"/>
    <col min="2579" max="2579" width="6.42578125" style="525" bestFit="1" customWidth="1"/>
    <col min="2580" max="2580" width="11.7109375" style="525" customWidth="1"/>
    <col min="2581" max="2581" width="0" style="525" hidden="1" customWidth="1"/>
    <col min="2582" max="2582" width="3.7109375" style="525" customWidth="1"/>
    <col min="2583" max="2583" width="11.140625" style="525" bestFit="1" customWidth="1"/>
    <col min="2584" max="2816" width="10.5703125" style="525"/>
    <col min="2817" max="2824" width="0" style="525" hidden="1" customWidth="1"/>
    <col min="2825" max="2827" width="3.7109375" style="525" customWidth="1"/>
    <col min="2828" max="2828" width="12.7109375" style="525" customWidth="1"/>
    <col min="2829" max="2829" width="47.42578125" style="525" customWidth="1"/>
    <col min="2830" max="2833" width="0" style="525" hidden="1" customWidth="1"/>
    <col min="2834" max="2834" width="11.7109375" style="525" customWidth="1"/>
    <col min="2835" max="2835" width="6.42578125" style="525" bestFit="1" customWidth="1"/>
    <col min="2836" max="2836" width="11.7109375" style="525" customWidth="1"/>
    <col min="2837" max="2837" width="0" style="525" hidden="1" customWidth="1"/>
    <col min="2838" max="2838" width="3.7109375" style="525" customWidth="1"/>
    <col min="2839" max="2839" width="11.140625" style="525" bestFit="1" customWidth="1"/>
    <col min="2840" max="3072" width="10.5703125" style="525"/>
    <col min="3073" max="3080" width="0" style="525" hidden="1" customWidth="1"/>
    <col min="3081" max="3083" width="3.7109375" style="525" customWidth="1"/>
    <col min="3084" max="3084" width="12.7109375" style="525" customWidth="1"/>
    <col min="3085" max="3085" width="47.42578125" style="525" customWidth="1"/>
    <col min="3086" max="3089" width="0" style="525" hidden="1" customWidth="1"/>
    <col min="3090" max="3090" width="11.7109375" style="525" customWidth="1"/>
    <col min="3091" max="3091" width="6.42578125" style="525" bestFit="1" customWidth="1"/>
    <col min="3092" max="3092" width="11.7109375" style="525" customWidth="1"/>
    <col min="3093" max="3093" width="0" style="525" hidden="1" customWidth="1"/>
    <col min="3094" max="3094" width="3.7109375" style="525" customWidth="1"/>
    <col min="3095" max="3095" width="11.140625" style="525" bestFit="1" customWidth="1"/>
    <col min="3096" max="3328" width="10.5703125" style="525"/>
    <col min="3329" max="3336" width="0" style="525" hidden="1" customWidth="1"/>
    <col min="3337" max="3339" width="3.7109375" style="525" customWidth="1"/>
    <col min="3340" max="3340" width="12.7109375" style="525" customWidth="1"/>
    <col min="3341" max="3341" width="47.42578125" style="525" customWidth="1"/>
    <col min="3342" max="3345" width="0" style="525" hidden="1" customWidth="1"/>
    <col min="3346" max="3346" width="11.7109375" style="525" customWidth="1"/>
    <col min="3347" max="3347" width="6.42578125" style="525" bestFit="1" customWidth="1"/>
    <col min="3348" max="3348" width="11.7109375" style="525" customWidth="1"/>
    <col min="3349" max="3349" width="0" style="525" hidden="1" customWidth="1"/>
    <col min="3350" max="3350" width="3.7109375" style="525" customWidth="1"/>
    <col min="3351" max="3351" width="11.140625" style="525" bestFit="1" customWidth="1"/>
    <col min="3352" max="3584" width="10.5703125" style="525"/>
    <col min="3585" max="3592" width="0" style="525" hidden="1" customWidth="1"/>
    <col min="3593" max="3595" width="3.7109375" style="525" customWidth="1"/>
    <col min="3596" max="3596" width="12.7109375" style="525" customWidth="1"/>
    <col min="3597" max="3597" width="47.42578125" style="525" customWidth="1"/>
    <col min="3598" max="3601" width="0" style="525" hidden="1" customWidth="1"/>
    <col min="3602" max="3602" width="11.7109375" style="525" customWidth="1"/>
    <col min="3603" max="3603" width="6.42578125" style="525" bestFit="1" customWidth="1"/>
    <col min="3604" max="3604" width="11.7109375" style="525" customWidth="1"/>
    <col min="3605" max="3605" width="0" style="525" hidden="1" customWidth="1"/>
    <col min="3606" max="3606" width="3.7109375" style="525" customWidth="1"/>
    <col min="3607" max="3607" width="11.140625" style="525" bestFit="1" customWidth="1"/>
    <col min="3608" max="3840" width="10.5703125" style="525"/>
    <col min="3841" max="3848" width="0" style="525" hidden="1" customWidth="1"/>
    <col min="3849" max="3851" width="3.7109375" style="525" customWidth="1"/>
    <col min="3852" max="3852" width="12.7109375" style="525" customWidth="1"/>
    <col min="3853" max="3853" width="47.42578125" style="525" customWidth="1"/>
    <col min="3854" max="3857" width="0" style="525" hidden="1" customWidth="1"/>
    <col min="3858" max="3858" width="11.7109375" style="525" customWidth="1"/>
    <col min="3859" max="3859" width="6.42578125" style="525" bestFit="1" customWidth="1"/>
    <col min="3860" max="3860" width="11.7109375" style="525" customWidth="1"/>
    <col min="3861" max="3861" width="0" style="525" hidden="1" customWidth="1"/>
    <col min="3862" max="3862" width="3.7109375" style="525" customWidth="1"/>
    <col min="3863" max="3863" width="11.140625" style="525" bestFit="1" customWidth="1"/>
    <col min="3864" max="4096" width="10.5703125" style="525"/>
    <col min="4097" max="4104" width="0" style="525" hidden="1" customWidth="1"/>
    <col min="4105" max="4107" width="3.7109375" style="525" customWidth="1"/>
    <col min="4108" max="4108" width="12.7109375" style="525" customWidth="1"/>
    <col min="4109" max="4109" width="47.42578125" style="525" customWidth="1"/>
    <col min="4110" max="4113" width="0" style="525" hidden="1" customWidth="1"/>
    <col min="4114" max="4114" width="11.7109375" style="525" customWidth="1"/>
    <col min="4115" max="4115" width="6.42578125" style="525" bestFit="1" customWidth="1"/>
    <col min="4116" max="4116" width="11.7109375" style="525" customWidth="1"/>
    <col min="4117" max="4117" width="0" style="525" hidden="1" customWidth="1"/>
    <col min="4118" max="4118" width="3.7109375" style="525" customWidth="1"/>
    <col min="4119" max="4119" width="11.140625" style="525" bestFit="1" customWidth="1"/>
    <col min="4120" max="4352" width="10.5703125" style="525"/>
    <col min="4353" max="4360" width="0" style="525" hidden="1" customWidth="1"/>
    <col min="4361" max="4363" width="3.7109375" style="525" customWidth="1"/>
    <col min="4364" max="4364" width="12.7109375" style="525" customWidth="1"/>
    <col min="4365" max="4365" width="47.42578125" style="525" customWidth="1"/>
    <col min="4366" max="4369" width="0" style="525" hidden="1" customWidth="1"/>
    <col min="4370" max="4370" width="11.7109375" style="525" customWidth="1"/>
    <col min="4371" max="4371" width="6.42578125" style="525" bestFit="1" customWidth="1"/>
    <col min="4372" max="4372" width="11.7109375" style="525" customWidth="1"/>
    <col min="4373" max="4373" width="0" style="525" hidden="1" customWidth="1"/>
    <col min="4374" max="4374" width="3.7109375" style="525" customWidth="1"/>
    <col min="4375" max="4375" width="11.140625" style="525" bestFit="1" customWidth="1"/>
    <col min="4376" max="4608" width="10.5703125" style="525"/>
    <col min="4609" max="4616" width="0" style="525" hidden="1" customWidth="1"/>
    <col min="4617" max="4619" width="3.7109375" style="525" customWidth="1"/>
    <col min="4620" max="4620" width="12.7109375" style="525" customWidth="1"/>
    <col min="4621" max="4621" width="47.42578125" style="525" customWidth="1"/>
    <col min="4622" max="4625" width="0" style="525" hidden="1" customWidth="1"/>
    <col min="4626" max="4626" width="11.7109375" style="525" customWidth="1"/>
    <col min="4627" max="4627" width="6.42578125" style="525" bestFit="1" customWidth="1"/>
    <col min="4628" max="4628" width="11.7109375" style="525" customWidth="1"/>
    <col min="4629" max="4629" width="0" style="525" hidden="1" customWidth="1"/>
    <col min="4630" max="4630" width="3.7109375" style="525" customWidth="1"/>
    <col min="4631" max="4631" width="11.140625" style="525" bestFit="1" customWidth="1"/>
    <col min="4632" max="4864" width="10.5703125" style="525"/>
    <col min="4865" max="4872" width="0" style="525" hidden="1" customWidth="1"/>
    <col min="4873" max="4875" width="3.7109375" style="525" customWidth="1"/>
    <col min="4876" max="4876" width="12.7109375" style="525" customWidth="1"/>
    <col min="4877" max="4877" width="47.42578125" style="525" customWidth="1"/>
    <col min="4878" max="4881" width="0" style="525" hidden="1" customWidth="1"/>
    <col min="4882" max="4882" width="11.7109375" style="525" customWidth="1"/>
    <col min="4883" max="4883" width="6.42578125" style="525" bestFit="1" customWidth="1"/>
    <col min="4884" max="4884" width="11.7109375" style="525" customWidth="1"/>
    <col min="4885" max="4885" width="0" style="525" hidden="1" customWidth="1"/>
    <col min="4886" max="4886" width="3.7109375" style="525" customWidth="1"/>
    <col min="4887" max="4887" width="11.140625" style="525" bestFit="1" customWidth="1"/>
    <col min="4888" max="5120" width="10.5703125" style="525"/>
    <col min="5121" max="5128" width="0" style="525" hidden="1" customWidth="1"/>
    <col min="5129" max="5131" width="3.7109375" style="525" customWidth="1"/>
    <col min="5132" max="5132" width="12.7109375" style="525" customWidth="1"/>
    <col min="5133" max="5133" width="47.42578125" style="525" customWidth="1"/>
    <col min="5134" max="5137" width="0" style="525" hidden="1" customWidth="1"/>
    <col min="5138" max="5138" width="11.7109375" style="525" customWidth="1"/>
    <col min="5139" max="5139" width="6.42578125" style="525" bestFit="1" customWidth="1"/>
    <col min="5140" max="5140" width="11.7109375" style="525" customWidth="1"/>
    <col min="5141" max="5141" width="0" style="525" hidden="1" customWidth="1"/>
    <col min="5142" max="5142" width="3.7109375" style="525" customWidth="1"/>
    <col min="5143" max="5143" width="11.140625" style="525" bestFit="1" customWidth="1"/>
    <col min="5144" max="5376" width="10.5703125" style="525"/>
    <col min="5377" max="5384" width="0" style="525" hidden="1" customWidth="1"/>
    <col min="5385" max="5387" width="3.7109375" style="525" customWidth="1"/>
    <col min="5388" max="5388" width="12.7109375" style="525" customWidth="1"/>
    <col min="5389" max="5389" width="47.42578125" style="525" customWidth="1"/>
    <col min="5390" max="5393" width="0" style="525" hidden="1" customWidth="1"/>
    <col min="5394" max="5394" width="11.7109375" style="525" customWidth="1"/>
    <col min="5395" max="5395" width="6.42578125" style="525" bestFit="1" customWidth="1"/>
    <col min="5396" max="5396" width="11.7109375" style="525" customWidth="1"/>
    <col min="5397" max="5397" width="0" style="525" hidden="1" customWidth="1"/>
    <col min="5398" max="5398" width="3.7109375" style="525" customWidth="1"/>
    <col min="5399" max="5399" width="11.140625" style="525" bestFit="1" customWidth="1"/>
    <col min="5400" max="5632" width="10.5703125" style="525"/>
    <col min="5633" max="5640" width="0" style="525" hidden="1" customWidth="1"/>
    <col min="5641" max="5643" width="3.7109375" style="525" customWidth="1"/>
    <col min="5644" max="5644" width="12.7109375" style="525" customWidth="1"/>
    <col min="5645" max="5645" width="47.42578125" style="525" customWidth="1"/>
    <col min="5646" max="5649" width="0" style="525" hidden="1" customWidth="1"/>
    <col min="5650" max="5650" width="11.7109375" style="525" customWidth="1"/>
    <col min="5651" max="5651" width="6.42578125" style="525" bestFit="1" customWidth="1"/>
    <col min="5652" max="5652" width="11.7109375" style="525" customWidth="1"/>
    <col min="5653" max="5653" width="0" style="525" hidden="1" customWidth="1"/>
    <col min="5654" max="5654" width="3.7109375" style="525" customWidth="1"/>
    <col min="5655" max="5655" width="11.140625" style="525" bestFit="1" customWidth="1"/>
    <col min="5656" max="5888" width="10.5703125" style="525"/>
    <col min="5889" max="5896" width="0" style="525" hidden="1" customWidth="1"/>
    <col min="5897" max="5899" width="3.7109375" style="525" customWidth="1"/>
    <col min="5900" max="5900" width="12.7109375" style="525" customWidth="1"/>
    <col min="5901" max="5901" width="47.42578125" style="525" customWidth="1"/>
    <col min="5902" max="5905" width="0" style="525" hidden="1" customWidth="1"/>
    <col min="5906" max="5906" width="11.7109375" style="525" customWidth="1"/>
    <col min="5907" max="5907" width="6.42578125" style="525" bestFit="1" customWidth="1"/>
    <col min="5908" max="5908" width="11.7109375" style="525" customWidth="1"/>
    <col min="5909" max="5909" width="0" style="525" hidden="1" customWidth="1"/>
    <col min="5910" max="5910" width="3.7109375" style="525" customWidth="1"/>
    <col min="5911" max="5911" width="11.140625" style="525" bestFit="1" customWidth="1"/>
    <col min="5912" max="6144" width="10.5703125" style="525"/>
    <col min="6145" max="6152" width="0" style="525" hidden="1" customWidth="1"/>
    <col min="6153" max="6155" width="3.7109375" style="525" customWidth="1"/>
    <col min="6156" max="6156" width="12.7109375" style="525" customWidth="1"/>
    <col min="6157" max="6157" width="47.42578125" style="525" customWidth="1"/>
    <col min="6158" max="6161" width="0" style="525" hidden="1" customWidth="1"/>
    <col min="6162" max="6162" width="11.7109375" style="525" customWidth="1"/>
    <col min="6163" max="6163" width="6.42578125" style="525" bestFit="1" customWidth="1"/>
    <col min="6164" max="6164" width="11.7109375" style="525" customWidth="1"/>
    <col min="6165" max="6165" width="0" style="525" hidden="1" customWidth="1"/>
    <col min="6166" max="6166" width="3.7109375" style="525" customWidth="1"/>
    <col min="6167" max="6167" width="11.140625" style="525" bestFit="1" customWidth="1"/>
    <col min="6168" max="6400" width="10.5703125" style="525"/>
    <col min="6401" max="6408" width="0" style="525" hidden="1" customWidth="1"/>
    <col min="6409" max="6411" width="3.7109375" style="525" customWidth="1"/>
    <col min="6412" max="6412" width="12.7109375" style="525" customWidth="1"/>
    <col min="6413" max="6413" width="47.42578125" style="525" customWidth="1"/>
    <col min="6414" max="6417" width="0" style="525" hidden="1" customWidth="1"/>
    <col min="6418" max="6418" width="11.7109375" style="525" customWidth="1"/>
    <col min="6419" max="6419" width="6.42578125" style="525" bestFit="1" customWidth="1"/>
    <col min="6420" max="6420" width="11.7109375" style="525" customWidth="1"/>
    <col min="6421" max="6421" width="0" style="525" hidden="1" customWidth="1"/>
    <col min="6422" max="6422" width="3.7109375" style="525" customWidth="1"/>
    <col min="6423" max="6423" width="11.140625" style="525" bestFit="1" customWidth="1"/>
    <col min="6424" max="6656" width="10.5703125" style="525"/>
    <col min="6657" max="6664" width="0" style="525" hidden="1" customWidth="1"/>
    <col min="6665" max="6667" width="3.7109375" style="525" customWidth="1"/>
    <col min="6668" max="6668" width="12.7109375" style="525" customWidth="1"/>
    <col min="6669" max="6669" width="47.42578125" style="525" customWidth="1"/>
    <col min="6670" max="6673" width="0" style="525" hidden="1" customWidth="1"/>
    <col min="6674" max="6674" width="11.7109375" style="525" customWidth="1"/>
    <col min="6675" max="6675" width="6.42578125" style="525" bestFit="1" customWidth="1"/>
    <col min="6676" max="6676" width="11.7109375" style="525" customWidth="1"/>
    <col min="6677" max="6677" width="0" style="525" hidden="1" customWidth="1"/>
    <col min="6678" max="6678" width="3.7109375" style="525" customWidth="1"/>
    <col min="6679" max="6679" width="11.140625" style="525" bestFit="1" customWidth="1"/>
    <col min="6680" max="6912" width="10.5703125" style="525"/>
    <col min="6913" max="6920" width="0" style="525" hidden="1" customWidth="1"/>
    <col min="6921" max="6923" width="3.7109375" style="525" customWidth="1"/>
    <col min="6924" max="6924" width="12.7109375" style="525" customWidth="1"/>
    <col min="6925" max="6925" width="47.42578125" style="525" customWidth="1"/>
    <col min="6926" max="6929" width="0" style="525" hidden="1" customWidth="1"/>
    <col min="6930" max="6930" width="11.7109375" style="525" customWidth="1"/>
    <col min="6931" max="6931" width="6.42578125" style="525" bestFit="1" customWidth="1"/>
    <col min="6932" max="6932" width="11.7109375" style="525" customWidth="1"/>
    <col min="6933" max="6933" width="0" style="525" hidden="1" customWidth="1"/>
    <col min="6934" max="6934" width="3.7109375" style="525" customWidth="1"/>
    <col min="6935" max="6935" width="11.140625" style="525" bestFit="1" customWidth="1"/>
    <col min="6936" max="7168" width="10.5703125" style="525"/>
    <col min="7169" max="7176" width="0" style="525" hidden="1" customWidth="1"/>
    <col min="7177" max="7179" width="3.7109375" style="525" customWidth="1"/>
    <col min="7180" max="7180" width="12.7109375" style="525" customWidth="1"/>
    <col min="7181" max="7181" width="47.42578125" style="525" customWidth="1"/>
    <col min="7182" max="7185" width="0" style="525" hidden="1" customWidth="1"/>
    <col min="7186" max="7186" width="11.7109375" style="525" customWidth="1"/>
    <col min="7187" max="7187" width="6.42578125" style="525" bestFit="1" customWidth="1"/>
    <col min="7188" max="7188" width="11.7109375" style="525" customWidth="1"/>
    <col min="7189" max="7189" width="0" style="525" hidden="1" customWidth="1"/>
    <col min="7190" max="7190" width="3.7109375" style="525" customWidth="1"/>
    <col min="7191" max="7191" width="11.140625" style="525" bestFit="1" customWidth="1"/>
    <col min="7192" max="7424" width="10.5703125" style="525"/>
    <col min="7425" max="7432" width="0" style="525" hidden="1" customWidth="1"/>
    <col min="7433" max="7435" width="3.7109375" style="525" customWidth="1"/>
    <col min="7436" max="7436" width="12.7109375" style="525" customWidth="1"/>
    <col min="7437" max="7437" width="47.42578125" style="525" customWidth="1"/>
    <col min="7438" max="7441" width="0" style="525" hidden="1" customWidth="1"/>
    <col min="7442" max="7442" width="11.7109375" style="525" customWidth="1"/>
    <col min="7443" max="7443" width="6.42578125" style="525" bestFit="1" customWidth="1"/>
    <col min="7444" max="7444" width="11.7109375" style="525" customWidth="1"/>
    <col min="7445" max="7445" width="0" style="525" hidden="1" customWidth="1"/>
    <col min="7446" max="7446" width="3.7109375" style="525" customWidth="1"/>
    <col min="7447" max="7447" width="11.140625" style="525" bestFit="1" customWidth="1"/>
    <col min="7448" max="7680" width="10.5703125" style="525"/>
    <col min="7681" max="7688" width="0" style="525" hidden="1" customWidth="1"/>
    <col min="7689" max="7691" width="3.7109375" style="525" customWidth="1"/>
    <col min="7692" max="7692" width="12.7109375" style="525" customWidth="1"/>
    <col min="7693" max="7693" width="47.42578125" style="525" customWidth="1"/>
    <col min="7694" max="7697" width="0" style="525" hidden="1" customWidth="1"/>
    <col min="7698" max="7698" width="11.7109375" style="525" customWidth="1"/>
    <col min="7699" max="7699" width="6.42578125" style="525" bestFit="1" customWidth="1"/>
    <col min="7700" max="7700" width="11.7109375" style="525" customWidth="1"/>
    <col min="7701" max="7701" width="0" style="525" hidden="1" customWidth="1"/>
    <col min="7702" max="7702" width="3.7109375" style="525" customWidth="1"/>
    <col min="7703" max="7703" width="11.140625" style="525" bestFit="1" customWidth="1"/>
    <col min="7704" max="7936" width="10.5703125" style="525"/>
    <col min="7937" max="7944" width="0" style="525" hidden="1" customWidth="1"/>
    <col min="7945" max="7947" width="3.7109375" style="525" customWidth="1"/>
    <col min="7948" max="7948" width="12.7109375" style="525" customWidth="1"/>
    <col min="7949" max="7949" width="47.42578125" style="525" customWidth="1"/>
    <col min="7950" max="7953" width="0" style="525" hidden="1" customWidth="1"/>
    <col min="7954" max="7954" width="11.7109375" style="525" customWidth="1"/>
    <col min="7955" max="7955" width="6.42578125" style="525" bestFit="1" customWidth="1"/>
    <col min="7956" max="7956" width="11.7109375" style="525" customWidth="1"/>
    <col min="7957" max="7957" width="0" style="525" hidden="1" customWidth="1"/>
    <col min="7958" max="7958" width="3.7109375" style="525" customWidth="1"/>
    <col min="7959" max="7959" width="11.140625" style="525" bestFit="1" customWidth="1"/>
    <col min="7960" max="8192" width="10.5703125" style="525"/>
    <col min="8193" max="8200" width="0" style="525" hidden="1" customWidth="1"/>
    <col min="8201" max="8203" width="3.7109375" style="525" customWidth="1"/>
    <col min="8204" max="8204" width="12.7109375" style="525" customWidth="1"/>
    <col min="8205" max="8205" width="47.42578125" style="525" customWidth="1"/>
    <col min="8206" max="8209" width="0" style="525" hidden="1" customWidth="1"/>
    <col min="8210" max="8210" width="11.7109375" style="525" customWidth="1"/>
    <col min="8211" max="8211" width="6.42578125" style="525" bestFit="1" customWidth="1"/>
    <col min="8212" max="8212" width="11.7109375" style="525" customWidth="1"/>
    <col min="8213" max="8213" width="0" style="525" hidden="1" customWidth="1"/>
    <col min="8214" max="8214" width="3.7109375" style="525" customWidth="1"/>
    <col min="8215" max="8215" width="11.140625" style="525" bestFit="1" customWidth="1"/>
    <col min="8216" max="8448" width="10.5703125" style="525"/>
    <col min="8449" max="8456" width="0" style="525" hidden="1" customWidth="1"/>
    <col min="8457" max="8459" width="3.7109375" style="525" customWidth="1"/>
    <col min="8460" max="8460" width="12.7109375" style="525" customWidth="1"/>
    <col min="8461" max="8461" width="47.42578125" style="525" customWidth="1"/>
    <col min="8462" max="8465" width="0" style="525" hidden="1" customWidth="1"/>
    <col min="8466" max="8466" width="11.7109375" style="525" customWidth="1"/>
    <col min="8467" max="8467" width="6.42578125" style="525" bestFit="1" customWidth="1"/>
    <col min="8468" max="8468" width="11.7109375" style="525" customWidth="1"/>
    <col min="8469" max="8469" width="0" style="525" hidden="1" customWidth="1"/>
    <col min="8470" max="8470" width="3.7109375" style="525" customWidth="1"/>
    <col min="8471" max="8471" width="11.140625" style="525" bestFit="1" customWidth="1"/>
    <col min="8472" max="8704" width="10.5703125" style="525"/>
    <col min="8705" max="8712" width="0" style="525" hidden="1" customWidth="1"/>
    <col min="8713" max="8715" width="3.7109375" style="525" customWidth="1"/>
    <col min="8716" max="8716" width="12.7109375" style="525" customWidth="1"/>
    <col min="8717" max="8717" width="47.42578125" style="525" customWidth="1"/>
    <col min="8718" max="8721" width="0" style="525" hidden="1" customWidth="1"/>
    <col min="8722" max="8722" width="11.7109375" style="525" customWidth="1"/>
    <col min="8723" max="8723" width="6.42578125" style="525" bestFit="1" customWidth="1"/>
    <col min="8724" max="8724" width="11.7109375" style="525" customWidth="1"/>
    <col min="8725" max="8725" width="0" style="525" hidden="1" customWidth="1"/>
    <col min="8726" max="8726" width="3.7109375" style="525" customWidth="1"/>
    <col min="8727" max="8727" width="11.140625" style="525" bestFit="1" customWidth="1"/>
    <col min="8728" max="8960" width="10.5703125" style="525"/>
    <col min="8961" max="8968" width="0" style="525" hidden="1" customWidth="1"/>
    <col min="8969" max="8971" width="3.7109375" style="525" customWidth="1"/>
    <col min="8972" max="8972" width="12.7109375" style="525" customWidth="1"/>
    <col min="8973" max="8973" width="47.42578125" style="525" customWidth="1"/>
    <col min="8974" max="8977" width="0" style="525" hidden="1" customWidth="1"/>
    <col min="8978" max="8978" width="11.7109375" style="525" customWidth="1"/>
    <col min="8979" max="8979" width="6.42578125" style="525" bestFit="1" customWidth="1"/>
    <col min="8980" max="8980" width="11.7109375" style="525" customWidth="1"/>
    <col min="8981" max="8981" width="0" style="525" hidden="1" customWidth="1"/>
    <col min="8982" max="8982" width="3.7109375" style="525" customWidth="1"/>
    <col min="8983" max="8983" width="11.140625" style="525" bestFit="1" customWidth="1"/>
    <col min="8984" max="9216" width="10.5703125" style="525"/>
    <col min="9217" max="9224" width="0" style="525" hidden="1" customWidth="1"/>
    <col min="9225" max="9227" width="3.7109375" style="525" customWidth="1"/>
    <col min="9228" max="9228" width="12.7109375" style="525" customWidth="1"/>
    <col min="9229" max="9229" width="47.42578125" style="525" customWidth="1"/>
    <col min="9230" max="9233" width="0" style="525" hidden="1" customWidth="1"/>
    <col min="9234" max="9234" width="11.7109375" style="525" customWidth="1"/>
    <col min="9235" max="9235" width="6.42578125" style="525" bestFit="1" customWidth="1"/>
    <col min="9236" max="9236" width="11.7109375" style="525" customWidth="1"/>
    <col min="9237" max="9237" width="0" style="525" hidden="1" customWidth="1"/>
    <col min="9238" max="9238" width="3.7109375" style="525" customWidth="1"/>
    <col min="9239" max="9239" width="11.140625" style="525" bestFit="1" customWidth="1"/>
    <col min="9240" max="9472" width="10.5703125" style="525"/>
    <col min="9473" max="9480" width="0" style="525" hidden="1" customWidth="1"/>
    <col min="9481" max="9483" width="3.7109375" style="525" customWidth="1"/>
    <col min="9484" max="9484" width="12.7109375" style="525" customWidth="1"/>
    <col min="9485" max="9485" width="47.42578125" style="525" customWidth="1"/>
    <col min="9486" max="9489" width="0" style="525" hidden="1" customWidth="1"/>
    <col min="9490" max="9490" width="11.7109375" style="525" customWidth="1"/>
    <col min="9491" max="9491" width="6.42578125" style="525" bestFit="1" customWidth="1"/>
    <col min="9492" max="9492" width="11.7109375" style="525" customWidth="1"/>
    <col min="9493" max="9493" width="0" style="525" hidden="1" customWidth="1"/>
    <col min="9494" max="9494" width="3.7109375" style="525" customWidth="1"/>
    <col min="9495" max="9495" width="11.140625" style="525" bestFit="1" customWidth="1"/>
    <col min="9496" max="9728" width="10.5703125" style="525"/>
    <col min="9729" max="9736" width="0" style="525" hidden="1" customWidth="1"/>
    <col min="9737" max="9739" width="3.7109375" style="525" customWidth="1"/>
    <col min="9740" max="9740" width="12.7109375" style="525" customWidth="1"/>
    <col min="9741" max="9741" width="47.42578125" style="525" customWidth="1"/>
    <col min="9742" max="9745" width="0" style="525" hidden="1" customWidth="1"/>
    <col min="9746" max="9746" width="11.7109375" style="525" customWidth="1"/>
    <col min="9747" max="9747" width="6.42578125" style="525" bestFit="1" customWidth="1"/>
    <col min="9748" max="9748" width="11.7109375" style="525" customWidth="1"/>
    <col min="9749" max="9749" width="0" style="525" hidden="1" customWidth="1"/>
    <col min="9750" max="9750" width="3.7109375" style="525" customWidth="1"/>
    <col min="9751" max="9751" width="11.140625" style="525" bestFit="1" customWidth="1"/>
    <col min="9752" max="9984" width="10.5703125" style="525"/>
    <col min="9985" max="9992" width="0" style="525" hidden="1" customWidth="1"/>
    <col min="9993" max="9995" width="3.7109375" style="525" customWidth="1"/>
    <col min="9996" max="9996" width="12.7109375" style="525" customWidth="1"/>
    <col min="9997" max="9997" width="47.42578125" style="525" customWidth="1"/>
    <col min="9998" max="10001" width="0" style="525" hidden="1" customWidth="1"/>
    <col min="10002" max="10002" width="11.7109375" style="525" customWidth="1"/>
    <col min="10003" max="10003" width="6.42578125" style="525" bestFit="1" customWidth="1"/>
    <col min="10004" max="10004" width="11.7109375" style="525" customWidth="1"/>
    <col min="10005" max="10005" width="0" style="525" hidden="1" customWidth="1"/>
    <col min="10006" max="10006" width="3.7109375" style="525" customWidth="1"/>
    <col min="10007" max="10007" width="11.140625" style="525" bestFit="1" customWidth="1"/>
    <col min="10008" max="10240" width="10.5703125" style="525"/>
    <col min="10241" max="10248" width="0" style="525" hidden="1" customWidth="1"/>
    <col min="10249" max="10251" width="3.7109375" style="525" customWidth="1"/>
    <col min="10252" max="10252" width="12.7109375" style="525" customWidth="1"/>
    <col min="10253" max="10253" width="47.42578125" style="525" customWidth="1"/>
    <col min="10254" max="10257" width="0" style="525" hidden="1" customWidth="1"/>
    <col min="10258" max="10258" width="11.7109375" style="525" customWidth="1"/>
    <col min="10259" max="10259" width="6.42578125" style="525" bestFit="1" customWidth="1"/>
    <col min="10260" max="10260" width="11.7109375" style="525" customWidth="1"/>
    <col min="10261" max="10261" width="0" style="525" hidden="1" customWidth="1"/>
    <col min="10262" max="10262" width="3.7109375" style="525" customWidth="1"/>
    <col min="10263" max="10263" width="11.140625" style="525" bestFit="1" customWidth="1"/>
    <col min="10264" max="10496" width="10.5703125" style="525"/>
    <col min="10497" max="10504" width="0" style="525" hidden="1" customWidth="1"/>
    <col min="10505" max="10507" width="3.7109375" style="525" customWidth="1"/>
    <col min="10508" max="10508" width="12.7109375" style="525" customWidth="1"/>
    <col min="10509" max="10509" width="47.42578125" style="525" customWidth="1"/>
    <col min="10510" max="10513" width="0" style="525" hidden="1" customWidth="1"/>
    <col min="10514" max="10514" width="11.7109375" style="525" customWidth="1"/>
    <col min="10515" max="10515" width="6.42578125" style="525" bestFit="1" customWidth="1"/>
    <col min="10516" max="10516" width="11.7109375" style="525" customWidth="1"/>
    <col min="10517" max="10517" width="0" style="525" hidden="1" customWidth="1"/>
    <col min="10518" max="10518" width="3.7109375" style="525" customWidth="1"/>
    <col min="10519" max="10519" width="11.140625" style="525" bestFit="1" customWidth="1"/>
    <col min="10520" max="10752" width="10.5703125" style="525"/>
    <col min="10753" max="10760" width="0" style="525" hidden="1" customWidth="1"/>
    <col min="10761" max="10763" width="3.7109375" style="525" customWidth="1"/>
    <col min="10764" max="10764" width="12.7109375" style="525" customWidth="1"/>
    <col min="10765" max="10765" width="47.42578125" style="525" customWidth="1"/>
    <col min="10766" max="10769" width="0" style="525" hidden="1" customWidth="1"/>
    <col min="10770" max="10770" width="11.7109375" style="525" customWidth="1"/>
    <col min="10771" max="10771" width="6.42578125" style="525" bestFit="1" customWidth="1"/>
    <col min="10772" max="10772" width="11.7109375" style="525" customWidth="1"/>
    <col min="10773" max="10773" width="0" style="525" hidden="1" customWidth="1"/>
    <col min="10774" max="10774" width="3.7109375" style="525" customWidth="1"/>
    <col min="10775" max="10775" width="11.140625" style="525" bestFit="1" customWidth="1"/>
    <col min="10776" max="11008" width="10.5703125" style="525"/>
    <col min="11009" max="11016" width="0" style="525" hidden="1" customWidth="1"/>
    <col min="11017" max="11019" width="3.7109375" style="525" customWidth="1"/>
    <col min="11020" max="11020" width="12.7109375" style="525" customWidth="1"/>
    <col min="11021" max="11021" width="47.42578125" style="525" customWidth="1"/>
    <col min="11022" max="11025" width="0" style="525" hidden="1" customWidth="1"/>
    <col min="11026" max="11026" width="11.7109375" style="525" customWidth="1"/>
    <col min="11027" max="11027" width="6.42578125" style="525" bestFit="1" customWidth="1"/>
    <col min="11028" max="11028" width="11.7109375" style="525" customWidth="1"/>
    <col min="11029" max="11029" width="0" style="525" hidden="1" customWidth="1"/>
    <col min="11030" max="11030" width="3.7109375" style="525" customWidth="1"/>
    <col min="11031" max="11031" width="11.140625" style="525" bestFit="1" customWidth="1"/>
    <col min="11032" max="11264" width="10.5703125" style="525"/>
    <col min="11265" max="11272" width="0" style="525" hidden="1" customWidth="1"/>
    <col min="11273" max="11275" width="3.7109375" style="525" customWidth="1"/>
    <col min="11276" max="11276" width="12.7109375" style="525" customWidth="1"/>
    <col min="11277" max="11277" width="47.42578125" style="525" customWidth="1"/>
    <col min="11278" max="11281" width="0" style="525" hidden="1" customWidth="1"/>
    <col min="11282" max="11282" width="11.7109375" style="525" customWidth="1"/>
    <col min="11283" max="11283" width="6.42578125" style="525" bestFit="1" customWidth="1"/>
    <col min="11284" max="11284" width="11.7109375" style="525" customWidth="1"/>
    <col min="11285" max="11285" width="0" style="525" hidden="1" customWidth="1"/>
    <col min="11286" max="11286" width="3.7109375" style="525" customWidth="1"/>
    <col min="11287" max="11287" width="11.140625" style="525" bestFit="1" customWidth="1"/>
    <col min="11288" max="11520" width="10.5703125" style="525"/>
    <col min="11521" max="11528" width="0" style="525" hidden="1" customWidth="1"/>
    <col min="11529" max="11531" width="3.7109375" style="525" customWidth="1"/>
    <col min="11532" max="11532" width="12.7109375" style="525" customWidth="1"/>
    <col min="11533" max="11533" width="47.42578125" style="525" customWidth="1"/>
    <col min="11534" max="11537" width="0" style="525" hidden="1" customWidth="1"/>
    <col min="11538" max="11538" width="11.7109375" style="525" customWidth="1"/>
    <col min="11539" max="11539" width="6.42578125" style="525" bestFit="1" customWidth="1"/>
    <col min="11540" max="11540" width="11.7109375" style="525" customWidth="1"/>
    <col min="11541" max="11541" width="0" style="525" hidden="1" customWidth="1"/>
    <col min="11542" max="11542" width="3.7109375" style="525" customWidth="1"/>
    <col min="11543" max="11543" width="11.140625" style="525" bestFit="1" customWidth="1"/>
    <col min="11544" max="11776" width="10.5703125" style="525"/>
    <col min="11777" max="11784" width="0" style="525" hidden="1" customWidth="1"/>
    <col min="11785" max="11787" width="3.7109375" style="525" customWidth="1"/>
    <col min="11788" max="11788" width="12.7109375" style="525" customWidth="1"/>
    <col min="11789" max="11789" width="47.42578125" style="525" customWidth="1"/>
    <col min="11790" max="11793" width="0" style="525" hidden="1" customWidth="1"/>
    <col min="11794" max="11794" width="11.7109375" style="525" customWidth="1"/>
    <col min="11795" max="11795" width="6.42578125" style="525" bestFit="1" customWidth="1"/>
    <col min="11796" max="11796" width="11.7109375" style="525" customWidth="1"/>
    <col min="11797" max="11797" width="0" style="525" hidden="1" customWidth="1"/>
    <col min="11798" max="11798" width="3.7109375" style="525" customWidth="1"/>
    <col min="11799" max="11799" width="11.140625" style="525" bestFit="1" customWidth="1"/>
    <col min="11800" max="12032" width="10.5703125" style="525"/>
    <col min="12033" max="12040" width="0" style="525" hidden="1" customWidth="1"/>
    <col min="12041" max="12043" width="3.7109375" style="525" customWidth="1"/>
    <col min="12044" max="12044" width="12.7109375" style="525" customWidth="1"/>
    <col min="12045" max="12045" width="47.42578125" style="525" customWidth="1"/>
    <col min="12046" max="12049" width="0" style="525" hidden="1" customWidth="1"/>
    <col min="12050" max="12050" width="11.7109375" style="525" customWidth="1"/>
    <col min="12051" max="12051" width="6.42578125" style="525" bestFit="1" customWidth="1"/>
    <col min="12052" max="12052" width="11.7109375" style="525" customWidth="1"/>
    <col min="12053" max="12053" width="0" style="525" hidden="1" customWidth="1"/>
    <col min="12054" max="12054" width="3.7109375" style="525" customWidth="1"/>
    <col min="12055" max="12055" width="11.140625" style="525" bestFit="1" customWidth="1"/>
    <col min="12056" max="12288" width="10.5703125" style="525"/>
    <col min="12289" max="12296" width="0" style="525" hidden="1" customWidth="1"/>
    <col min="12297" max="12299" width="3.7109375" style="525" customWidth="1"/>
    <col min="12300" max="12300" width="12.7109375" style="525" customWidth="1"/>
    <col min="12301" max="12301" width="47.42578125" style="525" customWidth="1"/>
    <col min="12302" max="12305" width="0" style="525" hidden="1" customWidth="1"/>
    <col min="12306" max="12306" width="11.7109375" style="525" customWidth="1"/>
    <col min="12307" max="12307" width="6.42578125" style="525" bestFit="1" customWidth="1"/>
    <col min="12308" max="12308" width="11.7109375" style="525" customWidth="1"/>
    <col min="12309" max="12309" width="0" style="525" hidden="1" customWidth="1"/>
    <col min="12310" max="12310" width="3.7109375" style="525" customWidth="1"/>
    <col min="12311" max="12311" width="11.140625" style="525" bestFit="1" customWidth="1"/>
    <col min="12312" max="12544" width="10.5703125" style="525"/>
    <col min="12545" max="12552" width="0" style="525" hidden="1" customWidth="1"/>
    <col min="12553" max="12555" width="3.7109375" style="525" customWidth="1"/>
    <col min="12556" max="12556" width="12.7109375" style="525" customWidth="1"/>
    <col min="12557" max="12557" width="47.42578125" style="525" customWidth="1"/>
    <col min="12558" max="12561" width="0" style="525" hidden="1" customWidth="1"/>
    <col min="12562" max="12562" width="11.7109375" style="525" customWidth="1"/>
    <col min="12563" max="12563" width="6.42578125" style="525" bestFit="1" customWidth="1"/>
    <col min="12564" max="12564" width="11.7109375" style="525" customWidth="1"/>
    <col min="12565" max="12565" width="0" style="525" hidden="1" customWidth="1"/>
    <col min="12566" max="12566" width="3.7109375" style="525" customWidth="1"/>
    <col min="12567" max="12567" width="11.140625" style="525" bestFit="1" customWidth="1"/>
    <col min="12568" max="12800" width="10.5703125" style="525"/>
    <col min="12801" max="12808" width="0" style="525" hidden="1" customWidth="1"/>
    <col min="12809" max="12811" width="3.7109375" style="525" customWidth="1"/>
    <col min="12812" max="12812" width="12.7109375" style="525" customWidth="1"/>
    <col min="12813" max="12813" width="47.42578125" style="525" customWidth="1"/>
    <col min="12814" max="12817" width="0" style="525" hidden="1" customWidth="1"/>
    <col min="12818" max="12818" width="11.7109375" style="525" customWidth="1"/>
    <col min="12819" max="12819" width="6.42578125" style="525" bestFit="1" customWidth="1"/>
    <col min="12820" max="12820" width="11.7109375" style="525" customWidth="1"/>
    <col min="12821" max="12821" width="0" style="525" hidden="1" customWidth="1"/>
    <col min="12822" max="12822" width="3.7109375" style="525" customWidth="1"/>
    <col min="12823" max="12823" width="11.140625" style="525" bestFit="1" customWidth="1"/>
    <col min="12824" max="13056" width="10.5703125" style="525"/>
    <col min="13057" max="13064" width="0" style="525" hidden="1" customWidth="1"/>
    <col min="13065" max="13067" width="3.7109375" style="525" customWidth="1"/>
    <col min="13068" max="13068" width="12.7109375" style="525" customWidth="1"/>
    <col min="13069" max="13069" width="47.42578125" style="525" customWidth="1"/>
    <col min="13070" max="13073" width="0" style="525" hidden="1" customWidth="1"/>
    <col min="13074" max="13074" width="11.7109375" style="525" customWidth="1"/>
    <col min="13075" max="13075" width="6.42578125" style="525" bestFit="1" customWidth="1"/>
    <col min="13076" max="13076" width="11.7109375" style="525" customWidth="1"/>
    <col min="13077" max="13077" width="0" style="525" hidden="1" customWidth="1"/>
    <col min="13078" max="13078" width="3.7109375" style="525" customWidth="1"/>
    <col min="13079" max="13079" width="11.140625" style="525" bestFit="1" customWidth="1"/>
    <col min="13080" max="13312" width="10.5703125" style="525"/>
    <col min="13313" max="13320" width="0" style="525" hidden="1" customWidth="1"/>
    <col min="13321" max="13323" width="3.7109375" style="525" customWidth="1"/>
    <col min="13324" max="13324" width="12.7109375" style="525" customWidth="1"/>
    <col min="13325" max="13325" width="47.42578125" style="525" customWidth="1"/>
    <col min="13326" max="13329" width="0" style="525" hidden="1" customWidth="1"/>
    <col min="13330" max="13330" width="11.7109375" style="525" customWidth="1"/>
    <col min="13331" max="13331" width="6.42578125" style="525" bestFit="1" customWidth="1"/>
    <col min="13332" max="13332" width="11.7109375" style="525" customWidth="1"/>
    <col min="13333" max="13333" width="0" style="525" hidden="1" customWidth="1"/>
    <col min="13334" max="13334" width="3.7109375" style="525" customWidth="1"/>
    <col min="13335" max="13335" width="11.140625" style="525" bestFit="1" customWidth="1"/>
    <col min="13336" max="13568" width="10.5703125" style="525"/>
    <col min="13569" max="13576" width="0" style="525" hidden="1" customWidth="1"/>
    <col min="13577" max="13579" width="3.7109375" style="525" customWidth="1"/>
    <col min="13580" max="13580" width="12.7109375" style="525" customWidth="1"/>
    <col min="13581" max="13581" width="47.42578125" style="525" customWidth="1"/>
    <col min="13582" max="13585" width="0" style="525" hidden="1" customWidth="1"/>
    <col min="13586" max="13586" width="11.7109375" style="525" customWidth="1"/>
    <col min="13587" max="13587" width="6.42578125" style="525" bestFit="1" customWidth="1"/>
    <col min="13588" max="13588" width="11.7109375" style="525" customWidth="1"/>
    <col min="13589" max="13589" width="0" style="525" hidden="1" customWidth="1"/>
    <col min="13590" max="13590" width="3.7109375" style="525" customWidth="1"/>
    <col min="13591" max="13591" width="11.140625" style="525" bestFit="1" customWidth="1"/>
    <col min="13592" max="13824" width="10.5703125" style="525"/>
    <col min="13825" max="13832" width="0" style="525" hidden="1" customWidth="1"/>
    <col min="13833" max="13835" width="3.7109375" style="525" customWidth="1"/>
    <col min="13836" max="13836" width="12.7109375" style="525" customWidth="1"/>
    <col min="13837" max="13837" width="47.42578125" style="525" customWidth="1"/>
    <col min="13838" max="13841" width="0" style="525" hidden="1" customWidth="1"/>
    <col min="13842" max="13842" width="11.7109375" style="525" customWidth="1"/>
    <col min="13843" max="13843" width="6.42578125" style="525" bestFit="1" customWidth="1"/>
    <col min="13844" max="13844" width="11.7109375" style="525" customWidth="1"/>
    <col min="13845" max="13845" width="0" style="525" hidden="1" customWidth="1"/>
    <col min="13846" max="13846" width="3.7109375" style="525" customWidth="1"/>
    <col min="13847" max="13847" width="11.140625" style="525" bestFit="1" customWidth="1"/>
    <col min="13848" max="14080" width="10.5703125" style="525"/>
    <col min="14081" max="14088" width="0" style="525" hidden="1" customWidth="1"/>
    <col min="14089" max="14091" width="3.7109375" style="525" customWidth="1"/>
    <col min="14092" max="14092" width="12.7109375" style="525" customWidth="1"/>
    <col min="14093" max="14093" width="47.42578125" style="525" customWidth="1"/>
    <col min="14094" max="14097" width="0" style="525" hidden="1" customWidth="1"/>
    <col min="14098" max="14098" width="11.7109375" style="525" customWidth="1"/>
    <col min="14099" max="14099" width="6.42578125" style="525" bestFit="1" customWidth="1"/>
    <col min="14100" max="14100" width="11.7109375" style="525" customWidth="1"/>
    <col min="14101" max="14101" width="0" style="525" hidden="1" customWidth="1"/>
    <col min="14102" max="14102" width="3.7109375" style="525" customWidth="1"/>
    <col min="14103" max="14103" width="11.140625" style="525" bestFit="1" customWidth="1"/>
    <col min="14104" max="14336" width="10.5703125" style="525"/>
    <col min="14337" max="14344" width="0" style="525" hidden="1" customWidth="1"/>
    <col min="14345" max="14347" width="3.7109375" style="525" customWidth="1"/>
    <col min="14348" max="14348" width="12.7109375" style="525" customWidth="1"/>
    <col min="14349" max="14349" width="47.42578125" style="525" customWidth="1"/>
    <col min="14350" max="14353" width="0" style="525" hidden="1" customWidth="1"/>
    <col min="14354" max="14354" width="11.7109375" style="525" customWidth="1"/>
    <col min="14355" max="14355" width="6.42578125" style="525" bestFit="1" customWidth="1"/>
    <col min="14356" max="14356" width="11.7109375" style="525" customWidth="1"/>
    <col min="14357" max="14357" width="0" style="525" hidden="1" customWidth="1"/>
    <col min="14358" max="14358" width="3.7109375" style="525" customWidth="1"/>
    <col min="14359" max="14359" width="11.140625" style="525" bestFit="1" customWidth="1"/>
    <col min="14360" max="14592" width="10.5703125" style="525"/>
    <col min="14593" max="14600" width="0" style="525" hidden="1" customWidth="1"/>
    <col min="14601" max="14603" width="3.7109375" style="525" customWidth="1"/>
    <col min="14604" max="14604" width="12.7109375" style="525" customWidth="1"/>
    <col min="14605" max="14605" width="47.42578125" style="525" customWidth="1"/>
    <col min="14606" max="14609" width="0" style="525" hidden="1" customWidth="1"/>
    <col min="14610" max="14610" width="11.7109375" style="525" customWidth="1"/>
    <col min="14611" max="14611" width="6.42578125" style="525" bestFit="1" customWidth="1"/>
    <col min="14612" max="14612" width="11.7109375" style="525" customWidth="1"/>
    <col min="14613" max="14613" width="0" style="525" hidden="1" customWidth="1"/>
    <col min="14614" max="14614" width="3.7109375" style="525" customWidth="1"/>
    <col min="14615" max="14615" width="11.140625" style="525" bestFit="1" customWidth="1"/>
    <col min="14616" max="14848" width="10.5703125" style="525"/>
    <col min="14849" max="14856" width="0" style="525" hidden="1" customWidth="1"/>
    <col min="14857" max="14859" width="3.7109375" style="525" customWidth="1"/>
    <col min="14860" max="14860" width="12.7109375" style="525" customWidth="1"/>
    <col min="14861" max="14861" width="47.42578125" style="525" customWidth="1"/>
    <col min="14862" max="14865" width="0" style="525" hidden="1" customWidth="1"/>
    <col min="14866" max="14866" width="11.7109375" style="525" customWidth="1"/>
    <col min="14867" max="14867" width="6.42578125" style="525" bestFit="1" customWidth="1"/>
    <col min="14868" max="14868" width="11.7109375" style="525" customWidth="1"/>
    <col min="14869" max="14869" width="0" style="525" hidden="1" customWidth="1"/>
    <col min="14870" max="14870" width="3.7109375" style="525" customWidth="1"/>
    <col min="14871" max="14871" width="11.140625" style="525" bestFit="1" customWidth="1"/>
    <col min="14872" max="15104" width="10.5703125" style="525"/>
    <col min="15105" max="15112" width="0" style="525" hidden="1" customWidth="1"/>
    <col min="15113" max="15115" width="3.7109375" style="525" customWidth="1"/>
    <col min="15116" max="15116" width="12.7109375" style="525" customWidth="1"/>
    <col min="15117" max="15117" width="47.42578125" style="525" customWidth="1"/>
    <col min="15118" max="15121" width="0" style="525" hidden="1" customWidth="1"/>
    <col min="15122" max="15122" width="11.7109375" style="525" customWidth="1"/>
    <col min="15123" max="15123" width="6.42578125" style="525" bestFit="1" customWidth="1"/>
    <col min="15124" max="15124" width="11.7109375" style="525" customWidth="1"/>
    <col min="15125" max="15125" width="0" style="525" hidden="1" customWidth="1"/>
    <col min="15126" max="15126" width="3.7109375" style="525" customWidth="1"/>
    <col min="15127" max="15127" width="11.140625" style="525" bestFit="1" customWidth="1"/>
    <col min="15128" max="15360" width="10.5703125" style="525"/>
    <col min="15361" max="15368" width="0" style="525" hidden="1" customWidth="1"/>
    <col min="15369" max="15371" width="3.7109375" style="525" customWidth="1"/>
    <col min="15372" max="15372" width="12.7109375" style="525" customWidth="1"/>
    <col min="15373" max="15373" width="47.42578125" style="525" customWidth="1"/>
    <col min="15374" max="15377" width="0" style="525" hidden="1" customWidth="1"/>
    <col min="15378" max="15378" width="11.7109375" style="525" customWidth="1"/>
    <col min="15379" max="15379" width="6.42578125" style="525" bestFit="1" customWidth="1"/>
    <col min="15380" max="15380" width="11.7109375" style="525" customWidth="1"/>
    <col min="15381" max="15381" width="0" style="525" hidden="1" customWidth="1"/>
    <col min="15382" max="15382" width="3.7109375" style="525" customWidth="1"/>
    <col min="15383" max="15383" width="11.140625" style="525" bestFit="1" customWidth="1"/>
    <col min="15384" max="15616" width="10.5703125" style="525"/>
    <col min="15617" max="15624" width="0" style="525" hidden="1" customWidth="1"/>
    <col min="15625" max="15627" width="3.7109375" style="525" customWidth="1"/>
    <col min="15628" max="15628" width="12.7109375" style="525" customWidth="1"/>
    <col min="15629" max="15629" width="47.42578125" style="525" customWidth="1"/>
    <col min="15630" max="15633" width="0" style="525" hidden="1" customWidth="1"/>
    <col min="15634" max="15634" width="11.7109375" style="525" customWidth="1"/>
    <col min="15635" max="15635" width="6.42578125" style="525" bestFit="1" customWidth="1"/>
    <col min="15636" max="15636" width="11.7109375" style="525" customWidth="1"/>
    <col min="15637" max="15637" width="0" style="525" hidden="1" customWidth="1"/>
    <col min="15638" max="15638" width="3.7109375" style="525" customWidth="1"/>
    <col min="15639" max="15639" width="11.140625" style="525" bestFit="1" customWidth="1"/>
    <col min="15640" max="15872" width="10.5703125" style="525"/>
    <col min="15873" max="15880" width="0" style="525" hidden="1" customWidth="1"/>
    <col min="15881" max="15883" width="3.7109375" style="525" customWidth="1"/>
    <col min="15884" max="15884" width="12.7109375" style="525" customWidth="1"/>
    <col min="15885" max="15885" width="47.42578125" style="525" customWidth="1"/>
    <col min="15886" max="15889" width="0" style="525" hidden="1" customWidth="1"/>
    <col min="15890" max="15890" width="11.7109375" style="525" customWidth="1"/>
    <col min="15891" max="15891" width="6.42578125" style="525" bestFit="1" customWidth="1"/>
    <col min="15892" max="15892" width="11.7109375" style="525" customWidth="1"/>
    <col min="15893" max="15893" width="0" style="525" hidden="1" customWidth="1"/>
    <col min="15894" max="15894" width="3.7109375" style="525" customWidth="1"/>
    <col min="15895" max="15895" width="11.140625" style="525" bestFit="1" customWidth="1"/>
    <col min="15896" max="16128" width="10.5703125" style="525"/>
    <col min="16129" max="16136" width="0" style="525" hidden="1" customWidth="1"/>
    <col min="16137" max="16139" width="3.7109375" style="525" customWidth="1"/>
    <col min="16140" max="16140" width="12.7109375" style="525" customWidth="1"/>
    <col min="16141" max="16141" width="47.42578125" style="525" customWidth="1"/>
    <col min="16142" max="16145" width="0" style="525" hidden="1" customWidth="1"/>
    <col min="16146" max="16146" width="11.7109375" style="525" customWidth="1"/>
    <col min="16147" max="16147" width="6.42578125" style="525" bestFit="1" customWidth="1"/>
    <col min="16148" max="16148" width="11.7109375" style="525" customWidth="1"/>
    <col min="16149" max="16149" width="0" style="525" hidden="1" customWidth="1"/>
    <col min="16150" max="16150" width="3.7109375" style="525" customWidth="1"/>
    <col min="16151" max="16151" width="11.140625" style="525" bestFit="1" customWidth="1"/>
    <col min="16152" max="16384" width="10.5703125" style="525"/>
  </cols>
  <sheetData>
    <row r="1" spans="1:35" ht="14.25" hidden="1" customHeight="1"/>
    <row r="2" spans="1:35" ht="14.25" hidden="1" customHeight="1"/>
    <row r="3" spans="1:35" ht="14.25" hidden="1" customHeight="1"/>
    <row r="4" spans="1:35" ht="3" customHeight="1">
      <c r="J4" s="531"/>
      <c r="K4" s="531"/>
      <c r="L4" s="526"/>
      <c r="M4" s="526"/>
      <c r="N4" s="526"/>
      <c r="O4" s="534"/>
      <c r="P4" s="534"/>
      <c r="Q4" s="534"/>
      <c r="R4" s="534"/>
      <c r="S4" s="534"/>
      <c r="T4" s="534"/>
      <c r="U4" s="526"/>
    </row>
    <row r="5" spans="1:35" ht="22.5" customHeight="1">
      <c r="J5" s="531"/>
      <c r="K5" s="531"/>
      <c r="L5" s="1234" t="s">
        <v>659</v>
      </c>
      <c r="M5" s="1234"/>
      <c r="N5" s="1234"/>
      <c r="O5" s="1234"/>
      <c r="P5" s="1234"/>
      <c r="Q5" s="1234"/>
      <c r="R5" s="1234"/>
      <c r="S5" s="1234"/>
      <c r="T5" s="1234"/>
      <c r="U5" s="581"/>
    </row>
    <row r="6" spans="1:35" ht="3" customHeight="1">
      <c r="J6" s="531"/>
      <c r="K6" s="531"/>
      <c r="L6" s="526"/>
      <c r="M6" s="526"/>
      <c r="N6" s="526"/>
      <c r="O6" s="530"/>
      <c r="P6" s="530"/>
      <c r="Q6" s="530"/>
      <c r="R6" s="530"/>
      <c r="S6" s="530"/>
      <c r="T6" s="530"/>
      <c r="U6" s="526"/>
    </row>
    <row r="7" spans="1:35" s="572" customFormat="1" ht="22.5">
      <c r="A7" s="592"/>
      <c r="B7" s="592"/>
      <c r="C7" s="592"/>
      <c r="D7" s="592"/>
      <c r="E7" s="592"/>
      <c r="F7" s="592"/>
      <c r="G7" s="592"/>
      <c r="H7" s="592"/>
      <c r="L7" s="501"/>
      <c r="M7" s="619" t="s">
        <v>503</v>
      </c>
      <c r="N7" s="668"/>
      <c r="O7" s="1253" t="str">
        <f>IF(NameOrPr_ch="",IF(NameOrPr="","",NameOrPr),NameOrPr_ch)</f>
        <v>Комитет по тарифам Санкт-Петербурга</v>
      </c>
      <c r="P7" s="1254"/>
      <c r="Q7" s="1254"/>
      <c r="R7" s="1254"/>
      <c r="S7" s="1254"/>
      <c r="T7" s="1255"/>
      <c r="U7" s="669"/>
      <c r="X7" s="592"/>
      <c r="Y7" s="592"/>
      <c r="Z7" s="592"/>
      <c r="AA7" s="592"/>
      <c r="AB7" s="592"/>
      <c r="AC7" s="592"/>
      <c r="AD7" s="592"/>
      <c r="AE7" s="592"/>
      <c r="AF7" s="592"/>
      <c r="AG7" s="592"/>
      <c r="AH7" s="592"/>
      <c r="AI7" s="592"/>
    </row>
    <row r="8" spans="1:35" s="572" customFormat="1" ht="18.75">
      <c r="A8" s="592"/>
      <c r="B8" s="592"/>
      <c r="C8" s="592"/>
      <c r="D8" s="592"/>
      <c r="E8" s="592"/>
      <c r="F8" s="592"/>
      <c r="G8" s="592"/>
      <c r="H8" s="592"/>
      <c r="L8" s="501"/>
      <c r="M8" s="619" t="s">
        <v>598</v>
      </c>
      <c r="N8" s="668"/>
      <c r="O8" s="1253" t="str">
        <f>IF(datePr_ch="",IF(datePr="","",datePr),datePr_ch)</f>
        <v>15.12.2021</v>
      </c>
      <c r="P8" s="1254"/>
      <c r="Q8" s="1254"/>
      <c r="R8" s="1254"/>
      <c r="S8" s="1254"/>
      <c r="T8" s="1255"/>
      <c r="U8" s="669"/>
      <c r="X8" s="592"/>
      <c r="Y8" s="592"/>
      <c r="Z8" s="592"/>
      <c r="AA8" s="592"/>
      <c r="AB8" s="592"/>
      <c r="AC8" s="592"/>
      <c r="AD8" s="592"/>
      <c r="AE8" s="592"/>
      <c r="AF8" s="592"/>
      <c r="AG8" s="592"/>
      <c r="AH8" s="592"/>
      <c r="AI8" s="592"/>
    </row>
    <row r="9" spans="1:35" s="572" customFormat="1" ht="18.75">
      <c r="A9" s="592"/>
      <c r="B9" s="592"/>
      <c r="C9" s="592"/>
      <c r="D9" s="592"/>
      <c r="E9" s="592"/>
      <c r="F9" s="592"/>
      <c r="G9" s="592"/>
      <c r="H9" s="592"/>
      <c r="L9" s="554"/>
      <c r="M9" s="619" t="s">
        <v>597</v>
      </c>
      <c r="N9" s="668"/>
      <c r="O9" s="1253" t="str">
        <f>IF(numberPr_ch="",IF(numberPr="","",numberPr),numberPr_ch)</f>
        <v>208-р</v>
      </c>
      <c r="P9" s="1254"/>
      <c r="Q9" s="1254"/>
      <c r="R9" s="1254"/>
      <c r="S9" s="1254"/>
      <c r="T9" s="1255"/>
      <c r="U9" s="669"/>
      <c r="X9" s="592"/>
      <c r="Y9" s="592"/>
      <c r="Z9" s="592"/>
      <c r="AA9" s="592"/>
      <c r="AB9" s="592"/>
      <c r="AC9" s="592"/>
      <c r="AD9" s="592"/>
      <c r="AE9" s="592"/>
      <c r="AF9" s="592"/>
      <c r="AG9" s="592"/>
      <c r="AH9" s="592"/>
      <c r="AI9" s="592"/>
    </row>
    <row r="10" spans="1:35" s="572" customFormat="1" ht="18.75">
      <c r="A10" s="592"/>
      <c r="B10" s="592"/>
      <c r="C10" s="592"/>
      <c r="D10" s="592"/>
      <c r="E10" s="592"/>
      <c r="F10" s="592"/>
      <c r="G10" s="592"/>
      <c r="H10" s="592"/>
      <c r="L10" s="554"/>
      <c r="M10" s="619" t="s">
        <v>502</v>
      </c>
      <c r="N10" s="668"/>
      <c r="O10" s="1253" t="str">
        <f>IF(IstPub_ch="",IF(IstPub="","",IstPub),IstPub_ch)</f>
        <v>официальный сайт Комитета по тарифам Санкт-Петербурга: http://tarifspb.ru/</v>
      </c>
      <c r="P10" s="1254"/>
      <c r="Q10" s="1254"/>
      <c r="R10" s="1254"/>
      <c r="S10" s="1254"/>
      <c r="T10" s="1255"/>
      <c r="U10" s="669"/>
      <c r="X10" s="592"/>
      <c r="Y10" s="592"/>
      <c r="Z10" s="592"/>
      <c r="AA10" s="592"/>
      <c r="AB10" s="592"/>
      <c r="AC10" s="592"/>
      <c r="AD10" s="592"/>
      <c r="AE10" s="592"/>
      <c r="AF10" s="592"/>
      <c r="AG10" s="592"/>
      <c r="AH10" s="592"/>
      <c r="AI10" s="592"/>
    </row>
    <row r="11" spans="1:35" s="572" customFormat="1" ht="11.25" hidden="1" customHeight="1">
      <c r="A11" s="592"/>
      <c r="B11" s="592"/>
      <c r="C11" s="592"/>
      <c r="D11" s="592"/>
      <c r="E11" s="592"/>
      <c r="F11" s="592"/>
      <c r="G11" s="592"/>
      <c r="H11" s="592"/>
      <c r="L11" s="1235"/>
      <c r="M11" s="1235"/>
      <c r="N11" s="568"/>
      <c r="O11" s="1256"/>
      <c r="P11" s="1256"/>
      <c r="Q11" s="1256"/>
      <c r="R11" s="1256"/>
      <c r="S11" s="1256"/>
      <c r="T11" s="1256"/>
      <c r="U11" s="590" t="s">
        <v>373</v>
      </c>
      <c r="X11" s="592"/>
      <c r="Y11" s="592"/>
      <c r="Z11" s="592"/>
      <c r="AA11" s="592"/>
      <c r="AB11" s="592"/>
      <c r="AC11" s="592"/>
      <c r="AD11" s="592"/>
      <c r="AE11" s="592"/>
      <c r="AF11" s="592"/>
      <c r="AG11" s="592"/>
      <c r="AH11" s="592"/>
      <c r="AI11" s="592"/>
    </row>
    <row r="12" spans="1:35">
      <c r="J12" s="531"/>
      <c r="K12" s="531"/>
      <c r="L12" s="526"/>
      <c r="M12" s="526"/>
      <c r="N12" s="526"/>
      <c r="O12" s="1257"/>
      <c r="P12" s="1257"/>
      <c r="Q12" s="1257"/>
      <c r="R12" s="1257"/>
      <c r="S12" s="1257"/>
      <c r="T12" s="1257"/>
      <c r="U12" s="1257"/>
    </row>
    <row r="13" spans="1:35" ht="14.25" customHeight="1">
      <c r="J13" s="531"/>
      <c r="K13" s="531"/>
      <c r="L13" s="1163" t="s">
        <v>454</v>
      </c>
      <c r="M13" s="1163"/>
      <c r="N13" s="1163"/>
      <c r="O13" s="1163"/>
      <c r="P13" s="1163"/>
      <c r="Q13" s="1163"/>
      <c r="R13" s="1163"/>
      <c r="S13" s="1163"/>
      <c r="T13" s="1163"/>
      <c r="U13" s="1163"/>
      <c r="V13" s="1163"/>
      <c r="W13" s="1163" t="s">
        <v>455</v>
      </c>
    </row>
    <row r="14" spans="1:35" ht="14.25" customHeight="1">
      <c r="J14" s="531"/>
      <c r="K14" s="531"/>
      <c r="L14" s="1218" t="s">
        <v>92</v>
      </c>
      <c r="M14" s="1218" t="s">
        <v>641</v>
      </c>
      <c r="N14" s="523"/>
      <c r="O14" s="1219" t="s">
        <v>643</v>
      </c>
      <c r="P14" s="1220"/>
      <c r="Q14" s="1220"/>
      <c r="R14" s="1220"/>
      <c r="S14" s="1220"/>
      <c r="T14" s="1221"/>
      <c r="U14" s="1229" t="s">
        <v>341</v>
      </c>
      <c r="V14" s="1215" t="s">
        <v>275</v>
      </c>
      <c r="W14" s="1163"/>
    </row>
    <row r="15" spans="1:35" ht="14.25" customHeight="1">
      <c r="J15" s="531"/>
      <c r="K15" s="531"/>
      <c r="L15" s="1218"/>
      <c r="M15" s="1218"/>
      <c r="N15" s="523"/>
      <c r="O15" s="1224" t="s">
        <v>623</v>
      </c>
      <c r="P15" s="1222"/>
      <c r="Q15" s="1223"/>
      <c r="R15" s="1227" t="s">
        <v>656</v>
      </c>
      <c r="S15" s="1227"/>
      <c r="T15" s="1228"/>
      <c r="U15" s="1230"/>
      <c r="V15" s="1216"/>
      <c r="W15" s="1163"/>
    </row>
    <row r="16" spans="1:35" ht="30" customHeight="1">
      <c r="J16" s="531"/>
      <c r="K16" s="531"/>
      <c r="L16" s="1218"/>
      <c r="M16" s="1218"/>
      <c r="N16" s="522"/>
      <c r="O16" s="1225"/>
      <c r="P16" s="537"/>
      <c r="Q16" s="537"/>
      <c r="R16" s="538" t="s">
        <v>274</v>
      </c>
      <c r="S16" s="1213" t="s">
        <v>273</v>
      </c>
      <c r="T16" s="1214"/>
      <c r="U16" s="1231"/>
      <c r="V16" s="1217"/>
      <c r="W16" s="1163"/>
    </row>
    <row r="17" spans="1:36">
      <c r="J17" s="531"/>
      <c r="K17" s="571">
        <v>1</v>
      </c>
      <c r="L17" s="649" t="s">
        <v>93</v>
      </c>
      <c r="M17" s="649" t="s">
        <v>49</v>
      </c>
      <c r="N17" s="670" t="s">
        <v>49</v>
      </c>
      <c r="O17" s="650">
        <f ca="1">OFFSET(O17,0,-1)+1</f>
        <v>3</v>
      </c>
      <c r="P17" s="651">
        <f ca="1">OFFSET(P17,0,-1)</f>
        <v>3</v>
      </c>
      <c r="Q17" s="651">
        <f ca="1">OFFSET(Q17,0,-1)</f>
        <v>3</v>
      </c>
      <c r="R17" s="650">
        <f ca="1">OFFSET(R17,0,-1)+1</f>
        <v>4</v>
      </c>
      <c r="S17" s="1236">
        <f ca="1">OFFSET(S17,0,-1)+1</f>
        <v>5</v>
      </c>
      <c r="T17" s="1236"/>
      <c r="U17" s="650">
        <f ca="1">OFFSET(U17,0,-2)+1</f>
        <v>6</v>
      </c>
      <c r="V17" s="651">
        <f ca="1">OFFSET(V17,0,-1)</f>
        <v>6</v>
      </c>
      <c r="W17" s="650">
        <f ca="1">OFFSET(W17,0,-1)+1</f>
        <v>7</v>
      </c>
    </row>
    <row r="18" spans="1:36" ht="22.5">
      <c r="A18" s="1237">
        <v>1</v>
      </c>
      <c r="B18" s="921"/>
      <c r="C18" s="921"/>
      <c r="D18" s="921"/>
      <c r="E18" s="922"/>
      <c r="F18" s="923"/>
      <c r="G18" s="921"/>
      <c r="H18" s="921"/>
      <c r="I18" s="924"/>
      <c r="J18" s="919"/>
      <c r="K18" s="928">
        <v>1</v>
      </c>
      <c r="L18" s="595">
        <f>mergeValue(A18)</f>
        <v>1</v>
      </c>
      <c r="M18" s="643" t="s">
        <v>20</v>
      </c>
      <c r="N18" s="582"/>
      <c r="O18" s="1250"/>
      <c r="P18" s="1250"/>
      <c r="Q18" s="1250"/>
      <c r="R18" s="1250"/>
      <c r="S18" s="1250"/>
      <c r="T18" s="1250"/>
      <c r="U18" s="1250"/>
      <c r="V18" s="1250"/>
      <c r="W18" s="632" t="s">
        <v>660</v>
      </c>
    </row>
    <row r="19" spans="1:36" ht="22.5">
      <c r="A19" s="1237"/>
      <c r="B19" s="1237">
        <v>1</v>
      </c>
      <c r="C19" s="921"/>
      <c r="D19" s="921"/>
      <c r="E19" s="923"/>
      <c r="F19" s="923"/>
      <c r="G19" s="921"/>
      <c r="H19" s="921"/>
      <c r="I19" s="918"/>
      <c r="J19" s="917"/>
      <c r="K19" s="928">
        <v>1</v>
      </c>
      <c r="L19" s="595" t="str">
        <f>mergeValue(A19) &amp;"."&amp; mergeValue(B19)</f>
        <v>1.1</v>
      </c>
      <c r="M19" s="548" t="s">
        <v>16</v>
      </c>
      <c r="N19" s="582"/>
      <c r="O19" s="1250"/>
      <c r="P19" s="1250"/>
      <c r="Q19" s="1250"/>
      <c r="R19" s="1250"/>
      <c r="S19" s="1250"/>
      <c r="T19" s="1250"/>
      <c r="U19" s="1250"/>
      <c r="V19" s="1250"/>
      <c r="W19" s="632" t="s">
        <v>478</v>
      </c>
    </row>
    <row r="20" spans="1:36" ht="22.5">
      <c r="A20" s="1237"/>
      <c r="B20" s="1237"/>
      <c r="C20" s="1237">
        <v>1</v>
      </c>
      <c r="D20" s="921"/>
      <c r="E20" s="923"/>
      <c r="F20" s="923"/>
      <c r="G20" s="921"/>
      <c r="H20" s="921"/>
      <c r="I20" s="925"/>
      <c r="J20" s="917"/>
      <c r="K20" s="928">
        <v>1</v>
      </c>
      <c r="L20" s="595" t="str">
        <f>mergeValue(A20) &amp;"."&amp; mergeValue(B20)&amp;"."&amp; mergeValue(C20)</f>
        <v>1.1.1</v>
      </c>
      <c r="M20" s="549" t="s">
        <v>7</v>
      </c>
      <c r="N20" s="582"/>
      <c r="O20" s="1250"/>
      <c r="P20" s="1250"/>
      <c r="Q20" s="1250"/>
      <c r="R20" s="1250"/>
      <c r="S20" s="1250"/>
      <c r="T20" s="1250"/>
      <c r="U20" s="1250"/>
      <c r="V20" s="1250"/>
      <c r="W20" s="632" t="s">
        <v>635</v>
      </c>
    </row>
    <row r="21" spans="1:36" ht="22.5">
      <c r="A21" s="1237"/>
      <c r="B21" s="1237"/>
      <c r="C21" s="1237"/>
      <c r="D21" s="1237">
        <v>1</v>
      </c>
      <c r="E21" s="923"/>
      <c r="F21" s="923"/>
      <c r="G21" s="921"/>
      <c r="H21" s="921"/>
      <c r="I21" s="1237">
        <v>1</v>
      </c>
      <c r="J21" s="917"/>
      <c r="K21" s="928">
        <v>1</v>
      </c>
      <c r="L21" s="595" t="str">
        <f>mergeValue(A21) &amp;"."&amp; mergeValue(B21)&amp;"."&amp; mergeValue(C21)&amp;"."&amp; mergeValue(D21)</f>
        <v>1.1.1.1</v>
      </c>
      <c r="M21" s="550" t="s">
        <v>22</v>
      </c>
      <c r="N21" s="582"/>
      <c r="O21" s="1250"/>
      <c r="P21" s="1250"/>
      <c r="Q21" s="1250"/>
      <c r="R21" s="1250"/>
      <c r="S21" s="1250"/>
      <c r="T21" s="1250"/>
      <c r="U21" s="1250"/>
      <c r="V21" s="1250"/>
      <c r="W21" s="632" t="s">
        <v>636</v>
      </c>
    </row>
    <row r="22" spans="1:36" ht="11.25" hidden="1" customHeight="1">
      <c r="A22" s="1237"/>
      <c r="B22" s="1237"/>
      <c r="C22" s="1237"/>
      <c r="D22" s="1237"/>
      <c r="E22" s="1237">
        <v>1</v>
      </c>
      <c r="F22" s="923"/>
      <c r="G22" s="921"/>
      <c r="H22" s="921"/>
      <c r="I22" s="1237"/>
      <c r="J22" s="923"/>
      <c r="K22" s="928">
        <v>1</v>
      </c>
      <c r="L22" s="595"/>
      <c r="M22" s="556"/>
      <c r="N22" s="583"/>
      <c r="O22" s="633"/>
      <c r="P22" s="633"/>
      <c r="Q22" s="633"/>
      <c r="R22" s="633"/>
      <c r="S22" s="633"/>
      <c r="T22" s="633"/>
      <c r="U22" s="595"/>
      <c r="V22" s="509"/>
      <c r="W22" s="561"/>
    </row>
    <row r="23" spans="1:36" ht="90">
      <c r="A23" s="1237"/>
      <c r="B23" s="1237"/>
      <c r="C23" s="1237"/>
      <c r="D23" s="1237"/>
      <c r="E23" s="1237"/>
      <c r="F23" s="1237">
        <v>1</v>
      </c>
      <c r="G23" s="921"/>
      <c r="H23" s="921"/>
      <c r="I23" s="1237"/>
      <c r="J23" s="1244"/>
      <c r="K23" s="928">
        <v>1</v>
      </c>
      <c r="L23" s="595" t="str">
        <f>mergeValue(A23) &amp;"."&amp; mergeValue(B23)&amp;"."&amp; mergeValue(C23)&amp;"."&amp; mergeValue(D23)&amp;"."&amp;  mergeValue(F23)</f>
        <v>1.1.1.1.1</v>
      </c>
      <c r="M23" s="556" t="s">
        <v>10</v>
      </c>
      <c r="N23" s="583"/>
      <c r="O23" s="1239"/>
      <c r="P23" s="1239"/>
      <c r="Q23" s="1239"/>
      <c r="R23" s="1239"/>
      <c r="S23" s="1239"/>
      <c r="T23" s="1239"/>
      <c r="U23" s="1239"/>
      <c r="V23" s="1239"/>
      <c r="W23" s="632" t="s">
        <v>637</v>
      </c>
      <c r="Y23" s="591" t="str">
        <f>strCheckUnique(Z23:Z26)</f>
        <v/>
      </c>
      <c r="AA23" s="591"/>
    </row>
    <row r="24" spans="1:36" ht="189" customHeight="1">
      <c r="A24" s="1237"/>
      <c r="B24" s="1237"/>
      <c r="C24" s="1237"/>
      <c r="D24" s="1237"/>
      <c r="E24" s="1237"/>
      <c r="F24" s="1237"/>
      <c r="G24" s="921">
        <v>1</v>
      </c>
      <c r="H24" s="921"/>
      <c r="I24" s="1237"/>
      <c r="J24" s="1244"/>
      <c r="K24" s="920"/>
      <c r="L24" s="595" t="str">
        <f>mergeValue(A24) &amp;"."&amp; mergeValue(B24)&amp;"."&amp; mergeValue(C24)&amp;"."&amp; mergeValue(D24)&amp;"."&amp;  mergeValue(F24)&amp;"."&amp;  mergeValue(G24)</f>
        <v>1.1.1.1.1.1</v>
      </c>
      <c r="M24" s="1071"/>
      <c r="N24" s="588"/>
      <c r="O24" s="564"/>
      <c r="P24" s="564"/>
      <c r="Q24" s="564"/>
      <c r="R24" s="1243"/>
      <c r="S24" s="1233" t="s">
        <v>84</v>
      </c>
      <c r="T24" s="1243"/>
      <c r="U24" s="1233" t="s">
        <v>85</v>
      </c>
      <c r="V24" s="539"/>
      <c r="W24" s="1208" t="s">
        <v>661</v>
      </c>
      <c r="X24" s="587" t="str">
        <f>strCheckDate(O25:V25)</f>
        <v/>
      </c>
      <c r="Y24" s="591"/>
      <c r="Z24" s="591" t="str">
        <f>IF(M24="","",M24 )</f>
        <v/>
      </c>
      <c r="AA24" s="591"/>
      <c r="AB24" s="591"/>
      <c r="AC24" s="591"/>
    </row>
    <row r="25" spans="1:36" ht="11.25" hidden="1" customHeight="1">
      <c r="A25" s="1237"/>
      <c r="B25" s="1237"/>
      <c r="C25" s="1237"/>
      <c r="D25" s="1237"/>
      <c r="E25" s="1237"/>
      <c r="F25" s="1237"/>
      <c r="G25" s="921"/>
      <c r="H25" s="921"/>
      <c r="I25" s="1237"/>
      <c r="J25" s="1244"/>
      <c r="K25" s="928">
        <v>1</v>
      </c>
      <c r="L25" s="602"/>
      <c r="M25" s="648"/>
      <c r="N25" s="588"/>
      <c r="O25" s="564"/>
      <c r="P25" s="564"/>
      <c r="Q25" s="586" t="str">
        <f>R24 &amp; "-" &amp; T24</f>
        <v>-</v>
      </c>
      <c r="R25" s="1243"/>
      <c r="S25" s="1233"/>
      <c r="T25" s="1243"/>
      <c r="U25" s="1233"/>
      <c r="V25" s="539"/>
      <c r="W25" s="1209"/>
      <c r="Y25" s="591"/>
      <c r="Z25" s="591"/>
      <c r="AA25" s="591"/>
      <c r="AB25" s="591"/>
      <c r="AC25" s="591"/>
    </row>
    <row r="26" spans="1:36" s="524" customFormat="1" ht="15" customHeight="1">
      <c r="A26" s="1237"/>
      <c r="B26" s="1237"/>
      <c r="C26" s="1237"/>
      <c r="D26" s="1237"/>
      <c r="E26" s="1237"/>
      <c r="F26" s="1237"/>
      <c r="G26" s="921"/>
      <c r="H26" s="921"/>
      <c r="I26" s="1237"/>
      <c r="J26" s="1244"/>
      <c r="K26" s="928">
        <v>1</v>
      </c>
      <c r="L26" s="540"/>
      <c r="M26" s="558" t="s">
        <v>25</v>
      </c>
      <c r="N26" s="553"/>
      <c r="O26" s="547"/>
      <c r="P26" s="547"/>
      <c r="Q26" s="547"/>
      <c r="R26" s="575"/>
      <c r="S26" s="566"/>
      <c r="T26" s="565"/>
      <c r="U26" s="553"/>
      <c r="V26" s="562"/>
      <c r="W26" s="1210"/>
      <c r="X26" s="589"/>
      <c r="Y26" s="589"/>
      <c r="Z26" s="589"/>
      <c r="AA26" s="589"/>
      <c r="AB26" s="589"/>
      <c r="AC26" s="589"/>
      <c r="AD26" s="589"/>
      <c r="AE26" s="589"/>
      <c r="AF26" s="589"/>
      <c r="AG26" s="589"/>
      <c r="AH26" s="589"/>
      <c r="AI26" s="589"/>
    </row>
    <row r="27" spans="1:36" s="524" customFormat="1" ht="15" customHeight="1">
      <c r="A27" s="1237"/>
      <c r="B27" s="1237"/>
      <c r="C27" s="1237"/>
      <c r="D27" s="1237"/>
      <c r="E27" s="1237"/>
      <c r="F27" s="923"/>
      <c r="G27" s="923"/>
      <c r="H27" s="921"/>
      <c r="I27" s="1237"/>
      <c r="J27" s="923"/>
      <c r="K27" s="927"/>
      <c r="L27" s="540"/>
      <c r="M27" s="553" t="s">
        <v>11</v>
      </c>
      <c r="N27" s="558"/>
      <c r="O27" s="558"/>
      <c r="P27" s="558"/>
      <c r="Q27" s="558"/>
      <c r="R27" s="558"/>
      <c r="S27" s="558"/>
      <c r="T27" s="558"/>
      <c r="U27" s="558"/>
      <c r="V27" s="558"/>
      <c r="W27" s="562"/>
      <c r="X27" s="589"/>
      <c r="Y27" s="589"/>
      <c r="Z27" s="589"/>
      <c r="AA27" s="589"/>
      <c r="AB27" s="589"/>
      <c r="AC27" s="589"/>
      <c r="AD27" s="589"/>
      <c r="AE27" s="589"/>
      <c r="AF27" s="589"/>
      <c r="AG27" s="589"/>
      <c r="AH27" s="589"/>
      <c r="AI27" s="589"/>
      <c r="AJ27" s="589"/>
    </row>
    <row r="28" spans="1:36" s="524" customFormat="1" ht="15" hidden="1" customHeight="1">
      <c r="A28" s="1237"/>
      <c r="B28" s="1237"/>
      <c r="C28" s="1237"/>
      <c r="D28" s="1237"/>
      <c r="E28" s="923"/>
      <c r="F28" s="923"/>
      <c r="G28" s="923"/>
      <c r="H28" s="921"/>
      <c r="I28" s="1237"/>
      <c r="J28" s="923"/>
      <c r="K28" s="927"/>
      <c r="L28" s="540"/>
      <c r="M28" s="553"/>
      <c r="N28" s="558"/>
      <c r="O28" s="558"/>
      <c r="P28" s="558"/>
      <c r="Q28" s="558"/>
      <c r="R28" s="558"/>
      <c r="S28" s="558"/>
      <c r="T28" s="558"/>
      <c r="U28" s="558"/>
      <c r="V28" s="558"/>
      <c r="W28" s="562"/>
      <c r="X28" s="589"/>
      <c r="Y28" s="589"/>
      <c r="Z28" s="589"/>
      <c r="AA28" s="589"/>
      <c r="AB28" s="589"/>
      <c r="AC28" s="589"/>
      <c r="AD28" s="589"/>
      <c r="AE28" s="589"/>
      <c r="AF28" s="589"/>
      <c r="AG28" s="589"/>
      <c r="AH28" s="589"/>
      <c r="AI28" s="589"/>
      <c r="AJ28" s="589"/>
    </row>
    <row r="29" spans="1:36" s="524" customFormat="1" ht="15" customHeight="1">
      <c r="A29" s="1237"/>
      <c r="B29" s="1237"/>
      <c r="C29" s="1237"/>
      <c r="D29" s="926"/>
      <c r="E29" s="926"/>
      <c r="F29" s="923"/>
      <c r="G29" s="921"/>
      <c r="H29" s="921"/>
      <c r="I29" s="919"/>
      <c r="J29" s="916"/>
      <c r="K29" s="928">
        <v>1</v>
      </c>
      <c r="L29" s="540"/>
      <c r="M29" s="552" t="s">
        <v>17</v>
      </c>
      <c r="N29" s="551"/>
      <c r="O29" s="547"/>
      <c r="P29" s="547"/>
      <c r="Q29" s="547"/>
      <c r="R29" s="575"/>
      <c r="S29" s="566"/>
      <c r="T29" s="565"/>
      <c r="U29" s="551"/>
      <c r="V29" s="566"/>
      <c r="W29" s="562"/>
      <c r="X29" s="589"/>
      <c r="Y29" s="589"/>
      <c r="Z29" s="589"/>
      <c r="AA29" s="589"/>
      <c r="AB29" s="589"/>
      <c r="AC29" s="589"/>
      <c r="AD29" s="589"/>
      <c r="AE29" s="589"/>
      <c r="AF29" s="589"/>
      <c r="AG29" s="589"/>
      <c r="AH29" s="589"/>
      <c r="AI29" s="589"/>
    </row>
    <row r="30" spans="1:36" s="524" customFormat="1" ht="15" customHeight="1">
      <c r="A30" s="1237"/>
      <c r="B30" s="1237"/>
      <c r="C30" s="926"/>
      <c r="D30" s="926"/>
      <c r="E30" s="926"/>
      <c r="F30" s="926"/>
      <c r="G30" s="921"/>
      <c r="H30" s="921"/>
      <c r="I30" s="929"/>
      <c r="J30" s="916"/>
      <c r="K30" s="928">
        <v>1</v>
      </c>
      <c r="L30" s="540"/>
      <c r="M30" s="551" t="s">
        <v>18</v>
      </c>
      <c r="N30" s="551"/>
      <c r="O30" s="547"/>
      <c r="P30" s="547"/>
      <c r="Q30" s="547"/>
      <c r="R30" s="575"/>
      <c r="S30" s="566"/>
      <c r="T30" s="565"/>
      <c r="U30" s="551"/>
      <c r="V30" s="566"/>
      <c r="W30" s="562"/>
      <c r="X30" s="589"/>
      <c r="Y30" s="589"/>
      <c r="Z30" s="589"/>
      <c r="AA30" s="589"/>
      <c r="AB30" s="589"/>
      <c r="AC30" s="589"/>
      <c r="AD30" s="589"/>
      <c r="AE30" s="589"/>
      <c r="AF30" s="589"/>
      <c r="AG30" s="589"/>
      <c r="AH30" s="589"/>
      <c r="AI30" s="589"/>
    </row>
    <row r="31" spans="1:36" s="524" customFormat="1" ht="15" customHeight="1">
      <c r="A31" s="1237"/>
      <c r="B31" s="926"/>
      <c r="C31" s="926"/>
      <c r="D31" s="926"/>
      <c r="E31" s="926"/>
      <c r="F31" s="926"/>
      <c r="G31" s="921"/>
      <c r="H31" s="921"/>
      <c r="I31" s="919"/>
      <c r="J31" s="916"/>
      <c r="K31" s="928">
        <v>1</v>
      </c>
      <c r="L31" s="540"/>
      <c r="M31" s="560" t="s">
        <v>19</v>
      </c>
      <c r="N31" s="551"/>
      <c r="O31" s="547"/>
      <c r="P31" s="547"/>
      <c r="Q31" s="547"/>
      <c r="R31" s="575"/>
      <c r="S31" s="566"/>
      <c r="T31" s="565"/>
      <c r="U31" s="551"/>
      <c r="V31" s="566"/>
      <c r="W31" s="562"/>
      <c r="X31" s="589"/>
      <c r="Y31" s="589"/>
      <c r="Z31" s="589"/>
      <c r="AA31" s="589"/>
      <c r="AB31" s="589"/>
      <c r="AC31" s="589"/>
      <c r="AD31" s="589"/>
      <c r="AE31" s="589"/>
      <c r="AF31" s="589"/>
      <c r="AG31" s="589"/>
      <c r="AH31" s="589"/>
      <c r="AI31" s="589"/>
    </row>
    <row r="32" spans="1:36" s="524" customFormat="1" ht="15" customHeight="1">
      <c r="A32" s="915"/>
      <c r="B32" s="915"/>
      <c r="C32" s="915"/>
      <c r="D32" s="915"/>
      <c r="E32" s="915"/>
      <c r="F32" s="915"/>
      <c r="G32" s="915"/>
      <c r="H32" s="915"/>
      <c r="I32" s="915"/>
      <c r="J32" s="915"/>
      <c r="K32" s="915"/>
      <c r="L32" s="494"/>
      <c r="M32" s="567" t="s">
        <v>309</v>
      </c>
      <c r="N32" s="551"/>
      <c r="O32" s="547"/>
      <c r="P32" s="547"/>
      <c r="Q32" s="547"/>
      <c r="R32" s="575"/>
      <c r="S32" s="566"/>
      <c r="T32" s="565"/>
      <c r="U32" s="551"/>
      <c r="V32" s="566"/>
      <c r="W32" s="562"/>
      <c r="X32" s="589"/>
      <c r="Y32" s="589"/>
      <c r="Z32" s="589"/>
      <c r="AA32" s="589"/>
      <c r="AB32" s="589"/>
      <c r="AC32" s="589"/>
      <c r="AD32" s="589"/>
      <c r="AE32" s="589"/>
      <c r="AF32" s="589"/>
      <c r="AG32" s="589"/>
      <c r="AH32" s="589"/>
      <c r="AI32" s="589"/>
    </row>
    <row r="33" spans="12:23" ht="3" customHeight="1">
      <c r="L33" s="487"/>
      <c r="M33" s="487"/>
      <c r="N33" s="487"/>
      <c r="O33" s="487"/>
      <c r="P33" s="487"/>
      <c r="Q33" s="487"/>
      <c r="R33" s="487"/>
      <c r="S33" s="487"/>
      <c r="T33" s="487"/>
      <c r="U33" s="487"/>
    </row>
    <row r="34" spans="12:23" ht="106.5" customHeight="1">
      <c r="L34" s="1">
        <v>1</v>
      </c>
      <c r="M34" s="1201" t="s">
        <v>662</v>
      </c>
      <c r="N34" s="1201"/>
      <c r="O34" s="1201"/>
      <c r="P34" s="1201"/>
      <c r="Q34" s="1201"/>
      <c r="R34" s="1201"/>
      <c r="S34" s="1201"/>
      <c r="T34" s="1201"/>
      <c r="U34" s="1201"/>
      <c r="V34" s="1201"/>
      <c r="W34" s="1201"/>
    </row>
  </sheetData>
  <sheetProtection password="FA9C" sheet="1" objects="1" scenarios="1" formatColumns="0" formatRows="0"/>
  <dataConsolidate/>
  <mergeCells count="39">
    <mergeCell ref="A18:A31"/>
    <mergeCell ref="O18:V18"/>
    <mergeCell ref="B19:B30"/>
    <mergeCell ref="O19:V19"/>
    <mergeCell ref="C20:C29"/>
    <mergeCell ref="U24:U25"/>
    <mergeCell ref="O20:V20"/>
    <mergeCell ref="D21:D28"/>
    <mergeCell ref="O21:V21"/>
    <mergeCell ref="E22:E27"/>
    <mergeCell ref="F23:F26"/>
    <mergeCell ref="J23:J26"/>
    <mergeCell ref="O23:V23"/>
    <mergeCell ref="R24:R25"/>
    <mergeCell ref="S24:S25"/>
    <mergeCell ref="O12:U12"/>
    <mergeCell ref="O15:O16"/>
    <mergeCell ref="P15:Q15"/>
    <mergeCell ref="S16:T16"/>
    <mergeCell ref="I21:I28"/>
    <mergeCell ref="L5:T5"/>
    <mergeCell ref="O7:T7"/>
    <mergeCell ref="O8:T8"/>
    <mergeCell ref="L11:M11"/>
    <mergeCell ref="O11:T11"/>
    <mergeCell ref="O9:T9"/>
    <mergeCell ref="O10:T10"/>
    <mergeCell ref="W24:W26"/>
    <mergeCell ref="R15:T15"/>
    <mergeCell ref="O14:T14"/>
    <mergeCell ref="M34:W34"/>
    <mergeCell ref="U14:U16"/>
    <mergeCell ref="V14:V16"/>
    <mergeCell ref="W13:W16"/>
    <mergeCell ref="L13:V13"/>
    <mergeCell ref="L14:L16"/>
    <mergeCell ref="M14:M16"/>
    <mergeCell ref="S17:T17"/>
    <mergeCell ref="T24:T25"/>
  </mergeCells>
  <dataValidations count="9">
    <dataValidation allowBlank="1" sqref="JH27:JS28 TD27:TO28 ACZ27:ADK28 AMV27:ANG28 AWR27:AXC28 BGN27:BGY28 BQJ27:BQU28 CAF27:CAQ28 CKB27:CKM28 CTX27:CUI28 DDT27:DEE28 DNP27:DOA28 DXL27:DXW28 EHH27:EHS28 ERD27:ERO28 FAZ27:FBK28 FKV27:FLG28 FUR27:FVC28 GEN27:GEY28 GOJ27:GOU28 GYF27:GYQ28 HIB27:HIM28 HRX27:HSI28 IBT27:ICE28 ILP27:IMA28 IVL27:IVW28 JFH27:JFS28 JPD27:JPO28 JYZ27:JZK28 KIV27:KJG28 KSR27:KTC28 LCN27:LCY28 LMJ27:LMU28 LWF27:LWQ28 MGB27:MGM28 MPX27:MQI28 MZT27:NAE28 NJP27:NKA28 NTL27:NTW28 ODH27:ODS28 OND27:ONO28 OWZ27:OXK28 PGV27:PHG28 PQR27:PRC28 QAN27:QAY28 QKJ27:QKU28 QUF27:QUQ28 REB27:REM28 RNX27:ROI28 RXT27:RYE28 SHP27:SIA28 SRL27:SRW28 TBH27:TBS28 TLD27:TLO28 TUZ27:TVK28 UEV27:UFG28 UOR27:UPC28 UYN27:UYY28 VIJ27:VIU28 VSF27:VSQ28 WCB27:WCM28 WLX27:WMI28 WVT27:WWE28 JH65563:JS65564 TD65563:TO65564 ACZ65563:ADK65564 AMV65563:ANG65564 AWR65563:AXC65564 BGN65563:BGY65564 BQJ65563:BQU65564 CAF65563:CAQ65564 CKB65563:CKM65564 CTX65563:CUI65564 DDT65563:DEE65564 DNP65563:DOA65564 DXL65563:DXW65564 EHH65563:EHS65564 ERD65563:ERO65564 FAZ65563:FBK65564 FKV65563:FLG65564 FUR65563:FVC65564 GEN65563:GEY65564 GOJ65563:GOU65564 GYF65563:GYQ65564 HIB65563:HIM65564 HRX65563:HSI65564 IBT65563:ICE65564 ILP65563:IMA65564 IVL65563:IVW65564 JFH65563:JFS65564 JPD65563:JPO65564 JYZ65563:JZK65564 KIV65563:KJG65564 KSR65563:KTC65564 LCN65563:LCY65564 LMJ65563:LMU65564 LWF65563:LWQ65564 MGB65563:MGM65564 MPX65563:MQI65564 MZT65563:NAE65564 NJP65563:NKA65564 NTL65563:NTW65564 ODH65563:ODS65564 OND65563:ONO65564 OWZ65563:OXK65564 PGV65563:PHG65564 PQR65563:PRC65564 QAN65563:QAY65564 QKJ65563:QKU65564 QUF65563:QUQ65564 REB65563:REM65564 RNX65563:ROI65564 RXT65563:RYE65564 SHP65563:SIA65564 SRL65563:SRW65564 TBH65563:TBS65564 TLD65563:TLO65564 TUZ65563:TVK65564 UEV65563:UFG65564 UOR65563:UPC65564 UYN65563:UYY65564 VIJ65563:VIU65564 VSF65563:VSQ65564 WCB65563:WCM65564 WLX65563:WMI65564 WVT65563:WWE65564 JH131099:JS131100 TD131099:TO131100 ACZ131099:ADK131100 AMV131099:ANG131100 AWR131099:AXC131100 BGN131099:BGY131100 BQJ131099:BQU131100 CAF131099:CAQ131100 CKB131099:CKM131100 CTX131099:CUI131100 DDT131099:DEE131100 DNP131099:DOA131100 DXL131099:DXW131100 EHH131099:EHS131100 ERD131099:ERO131100 FAZ131099:FBK131100 FKV131099:FLG131100 FUR131099:FVC131100 GEN131099:GEY131100 GOJ131099:GOU131100 GYF131099:GYQ131100 HIB131099:HIM131100 HRX131099:HSI131100 IBT131099:ICE131100 ILP131099:IMA131100 IVL131099:IVW131100 JFH131099:JFS131100 JPD131099:JPO131100 JYZ131099:JZK131100 KIV131099:KJG131100 KSR131099:KTC131100 LCN131099:LCY131100 LMJ131099:LMU131100 LWF131099:LWQ131100 MGB131099:MGM131100 MPX131099:MQI131100 MZT131099:NAE131100 NJP131099:NKA131100 NTL131099:NTW131100 ODH131099:ODS131100 OND131099:ONO131100 OWZ131099:OXK131100 PGV131099:PHG131100 PQR131099:PRC131100 QAN131099:QAY131100 QKJ131099:QKU131100 QUF131099:QUQ131100 REB131099:REM131100 RNX131099:ROI131100 RXT131099:RYE131100 SHP131099:SIA131100 SRL131099:SRW131100 TBH131099:TBS131100 TLD131099:TLO131100 TUZ131099:TVK131100 UEV131099:UFG131100 UOR131099:UPC131100 UYN131099:UYY131100 VIJ131099:VIU131100 VSF131099:VSQ131100 WCB131099:WCM131100 WLX131099:WMI131100 WVT131099:WWE131100 JH196635:JS196636 TD196635:TO196636 ACZ196635:ADK196636 AMV196635:ANG196636 AWR196635:AXC196636 BGN196635:BGY196636 BQJ196635:BQU196636 CAF196635:CAQ196636 CKB196635:CKM196636 CTX196635:CUI196636 DDT196635:DEE196636 DNP196635:DOA196636 DXL196635:DXW196636 EHH196635:EHS196636 ERD196635:ERO196636 FAZ196635:FBK196636 FKV196635:FLG196636 FUR196635:FVC196636 GEN196635:GEY196636 GOJ196635:GOU196636 GYF196635:GYQ196636 HIB196635:HIM196636 HRX196635:HSI196636 IBT196635:ICE196636 ILP196635:IMA196636 IVL196635:IVW196636 JFH196635:JFS196636 JPD196635:JPO196636 JYZ196635:JZK196636 KIV196635:KJG196636 KSR196635:KTC196636 LCN196635:LCY196636 LMJ196635:LMU196636 LWF196635:LWQ196636 MGB196635:MGM196636 MPX196635:MQI196636 MZT196635:NAE196636 NJP196635:NKA196636 NTL196635:NTW196636 ODH196635:ODS196636 OND196635:ONO196636 OWZ196635:OXK196636 PGV196635:PHG196636 PQR196635:PRC196636 QAN196635:QAY196636 QKJ196635:QKU196636 QUF196635:QUQ196636 REB196635:REM196636 RNX196635:ROI196636 RXT196635:RYE196636 SHP196635:SIA196636 SRL196635:SRW196636 TBH196635:TBS196636 TLD196635:TLO196636 TUZ196635:TVK196636 UEV196635:UFG196636 UOR196635:UPC196636 UYN196635:UYY196636 VIJ196635:VIU196636 VSF196635:VSQ196636 WCB196635:WCM196636 WLX196635:WMI196636 WVT196635:WWE196636 JH262171:JS262172 TD262171:TO262172 ACZ262171:ADK262172 AMV262171:ANG262172 AWR262171:AXC262172 BGN262171:BGY262172 BQJ262171:BQU262172 CAF262171:CAQ262172 CKB262171:CKM262172 CTX262171:CUI262172 DDT262171:DEE262172 DNP262171:DOA262172 DXL262171:DXW262172 EHH262171:EHS262172 ERD262171:ERO262172 FAZ262171:FBK262172 FKV262171:FLG262172 FUR262171:FVC262172 GEN262171:GEY262172 GOJ262171:GOU262172 GYF262171:GYQ262172 HIB262171:HIM262172 HRX262171:HSI262172 IBT262171:ICE262172 ILP262171:IMA262172 IVL262171:IVW262172 JFH262171:JFS262172 JPD262171:JPO262172 JYZ262171:JZK262172 KIV262171:KJG262172 KSR262171:KTC262172 LCN262171:LCY262172 LMJ262171:LMU262172 LWF262171:LWQ262172 MGB262171:MGM262172 MPX262171:MQI262172 MZT262171:NAE262172 NJP262171:NKA262172 NTL262171:NTW262172 ODH262171:ODS262172 OND262171:ONO262172 OWZ262171:OXK262172 PGV262171:PHG262172 PQR262171:PRC262172 QAN262171:QAY262172 QKJ262171:QKU262172 QUF262171:QUQ262172 REB262171:REM262172 RNX262171:ROI262172 RXT262171:RYE262172 SHP262171:SIA262172 SRL262171:SRW262172 TBH262171:TBS262172 TLD262171:TLO262172 TUZ262171:TVK262172 UEV262171:UFG262172 UOR262171:UPC262172 UYN262171:UYY262172 VIJ262171:VIU262172 VSF262171:VSQ262172 WCB262171:WCM262172 WLX262171:WMI262172 WVT262171:WWE262172 JH327707:JS327708 TD327707:TO327708 ACZ327707:ADK327708 AMV327707:ANG327708 AWR327707:AXC327708 BGN327707:BGY327708 BQJ327707:BQU327708 CAF327707:CAQ327708 CKB327707:CKM327708 CTX327707:CUI327708 DDT327707:DEE327708 DNP327707:DOA327708 DXL327707:DXW327708 EHH327707:EHS327708 ERD327707:ERO327708 FAZ327707:FBK327708 FKV327707:FLG327708 FUR327707:FVC327708 GEN327707:GEY327708 GOJ327707:GOU327708 GYF327707:GYQ327708 HIB327707:HIM327708 HRX327707:HSI327708 IBT327707:ICE327708 ILP327707:IMA327708 IVL327707:IVW327708 JFH327707:JFS327708 JPD327707:JPO327708 JYZ327707:JZK327708 KIV327707:KJG327708 KSR327707:KTC327708 LCN327707:LCY327708 LMJ327707:LMU327708 LWF327707:LWQ327708 MGB327707:MGM327708 MPX327707:MQI327708 MZT327707:NAE327708 NJP327707:NKA327708 NTL327707:NTW327708 ODH327707:ODS327708 OND327707:ONO327708 OWZ327707:OXK327708 PGV327707:PHG327708 PQR327707:PRC327708 QAN327707:QAY327708 QKJ327707:QKU327708 QUF327707:QUQ327708 REB327707:REM327708 RNX327707:ROI327708 RXT327707:RYE327708 SHP327707:SIA327708 SRL327707:SRW327708 TBH327707:TBS327708 TLD327707:TLO327708 TUZ327707:TVK327708 UEV327707:UFG327708 UOR327707:UPC327708 UYN327707:UYY327708 VIJ327707:VIU327708 VSF327707:VSQ327708 WCB327707:WCM327708 WLX327707:WMI327708 WVT327707:WWE327708 JH393243:JS393244 TD393243:TO393244 ACZ393243:ADK393244 AMV393243:ANG393244 AWR393243:AXC393244 BGN393243:BGY393244 BQJ393243:BQU393244 CAF393243:CAQ393244 CKB393243:CKM393244 CTX393243:CUI393244 DDT393243:DEE393244 DNP393243:DOA393244 DXL393243:DXW393244 EHH393243:EHS393244 ERD393243:ERO393244 FAZ393243:FBK393244 FKV393243:FLG393244 FUR393243:FVC393244 GEN393243:GEY393244 GOJ393243:GOU393244 GYF393243:GYQ393244 HIB393243:HIM393244 HRX393243:HSI393244 IBT393243:ICE393244 ILP393243:IMA393244 IVL393243:IVW393244 JFH393243:JFS393244 JPD393243:JPO393244 JYZ393243:JZK393244 KIV393243:KJG393244 KSR393243:KTC393244 LCN393243:LCY393244 LMJ393243:LMU393244 LWF393243:LWQ393244 MGB393243:MGM393244 MPX393243:MQI393244 MZT393243:NAE393244 NJP393243:NKA393244 NTL393243:NTW393244 ODH393243:ODS393244 OND393243:ONO393244 OWZ393243:OXK393244 PGV393243:PHG393244 PQR393243:PRC393244 QAN393243:QAY393244 QKJ393243:QKU393244 QUF393243:QUQ393244 REB393243:REM393244 RNX393243:ROI393244 RXT393243:RYE393244 SHP393243:SIA393244 SRL393243:SRW393244 TBH393243:TBS393244 TLD393243:TLO393244 TUZ393243:TVK393244 UEV393243:UFG393244 UOR393243:UPC393244 UYN393243:UYY393244 VIJ393243:VIU393244 VSF393243:VSQ393244 WCB393243:WCM393244 WLX393243:WMI393244 WVT393243:WWE393244 JH458779:JS458780 TD458779:TO458780 ACZ458779:ADK458780 AMV458779:ANG458780 AWR458779:AXC458780 BGN458779:BGY458780 BQJ458779:BQU458780 CAF458779:CAQ458780 CKB458779:CKM458780 CTX458779:CUI458780 DDT458779:DEE458780 DNP458779:DOA458780 DXL458779:DXW458780 EHH458779:EHS458780 ERD458779:ERO458780 FAZ458779:FBK458780 FKV458779:FLG458780 FUR458779:FVC458780 GEN458779:GEY458780 GOJ458779:GOU458780 GYF458779:GYQ458780 HIB458779:HIM458780 HRX458779:HSI458780 IBT458779:ICE458780 ILP458779:IMA458780 IVL458779:IVW458780 JFH458779:JFS458780 JPD458779:JPO458780 JYZ458779:JZK458780 KIV458779:KJG458780 KSR458779:KTC458780 LCN458779:LCY458780 LMJ458779:LMU458780 LWF458779:LWQ458780 MGB458779:MGM458780 MPX458779:MQI458780 MZT458779:NAE458780 NJP458779:NKA458780 NTL458779:NTW458780 ODH458779:ODS458780 OND458779:ONO458780 OWZ458779:OXK458780 PGV458779:PHG458780 PQR458779:PRC458780 QAN458779:QAY458780 QKJ458779:QKU458780 QUF458779:QUQ458780 REB458779:REM458780 RNX458779:ROI458780 RXT458779:RYE458780 SHP458779:SIA458780 SRL458779:SRW458780 TBH458779:TBS458780 TLD458779:TLO458780 TUZ458779:TVK458780 UEV458779:UFG458780 UOR458779:UPC458780 UYN458779:UYY458780 VIJ458779:VIU458780 VSF458779:VSQ458780 WCB458779:WCM458780 WLX458779:WMI458780 WVT458779:WWE458780 JH524315:JS524316 TD524315:TO524316 ACZ524315:ADK524316 AMV524315:ANG524316 AWR524315:AXC524316 BGN524315:BGY524316 BQJ524315:BQU524316 CAF524315:CAQ524316 CKB524315:CKM524316 CTX524315:CUI524316 DDT524315:DEE524316 DNP524315:DOA524316 DXL524315:DXW524316 EHH524315:EHS524316 ERD524315:ERO524316 FAZ524315:FBK524316 FKV524315:FLG524316 FUR524315:FVC524316 GEN524315:GEY524316 GOJ524315:GOU524316 GYF524315:GYQ524316 HIB524315:HIM524316 HRX524315:HSI524316 IBT524315:ICE524316 ILP524315:IMA524316 IVL524315:IVW524316 JFH524315:JFS524316 JPD524315:JPO524316 JYZ524315:JZK524316 KIV524315:KJG524316 KSR524315:KTC524316 LCN524315:LCY524316 LMJ524315:LMU524316 LWF524315:LWQ524316 MGB524315:MGM524316 MPX524315:MQI524316 MZT524315:NAE524316 NJP524315:NKA524316 NTL524315:NTW524316 ODH524315:ODS524316 OND524315:ONO524316 OWZ524315:OXK524316 PGV524315:PHG524316 PQR524315:PRC524316 QAN524315:QAY524316 QKJ524315:QKU524316 QUF524315:QUQ524316 REB524315:REM524316 RNX524315:ROI524316 RXT524315:RYE524316 SHP524315:SIA524316 SRL524315:SRW524316 TBH524315:TBS524316 TLD524315:TLO524316 TUZ524315:TVK524316 UEV524315:UFG524316 UOR524315:UPC524316 UYN524315:UYY524316 VIJ524315:VIU524316 VSF524315:VSQ524316 WCB524315:WCM524316 WLX524315:WMI524316 WVT524315:WWE524316 JH589851:JS589852 TD589851:TO589852 ACZ589851:ADK589852 AMV589851:ANG589852 AWR589851:AXC589852 BGN589851:BGY589852 BQJ589851:BQU589852 CAF589851:CAQ589852 CKB589851:CKM589852 CTX589851:CUI589852 DDT589851:DEE589852 DNP589851:DOA589852 DXL589851:DXW589852 EHH589851:EHS589852 ERD589851:ERO589852 FAZ589851:FBK589852 FKV589851:FLG589852 FUR589851:FVC589852 GEN589851:GEY589852 GOJ589851:GOU589852 GYF589851:GYQ589852 HIB589851:HIM589852 HRX589851:HSI589852 IBT589851:ICE589852 ILP589851:IMA589852 IVL589851:IVW589852 JFH589851:JFS589852 JPD589851:JPO589852 JYZ589851:JZK589852 KIV589851:KJG589852 KSR589851:KTC589852 LCN589851:LCY589852 LMJ589851:LMU589852 LWF589851:LWQ589852 MGB589851:MGM589852 MPX589851:MQI589852 MZT589851:NAE589852 NJP589851:NKA589852 NTL589851:NTW589852 ODH589851:ODS589852 OND589851:ONO589852 OWZ589851:OXK589852 PGV589851:PHG589852 PQR589851:PRC589852 QAN589851:QAY589852 QKJ589851:QKU589852 QUF589851:QUQ589852 REB589851:REM589852 RNX589851:ROI589852 RXT589851:RYE589852 SHP589851:SIA589852 SRL589851:SRW589852 TBH589851:TBS589852 TLD589851:TLO589852 TUZ589851:TVK589852 UEV589851:UFG589852 UOR589851:UPC589852 UYN589851:UYY589852 VIJ589851:VIU589852 VSF589851:VSQ589852 WCB589851:WCM589852 WLX589851:WMI589852 WVT589851:WWE589852 JH655387:JS655388 TD655387:TO655388 ACZ655387:ADK655388 AMV655387:ANG655388 AWR655387:AXC655388 BGN655387:BGY655388 BQJ655387:BQU655388 CAF655387:CAQ655388 CKB655387:CKM655388 CTX655387:CUI655388 DDT655387:DEE655388 DNP655387:DOA655388 DXL655387:DXW655388 EHH655387:EHS655388 ERD655387:ERO655388 FAZ655387:FBK655388 FKV655387:FLG655388 FUR655387:FVC655388 GEN655387:GEY655388 GOJ655387:GOU655388 GYF655387:GYQ655388 HIB655387:HIM655388 HRX655387:HSI655388 IBT655387:ICE655388 ILP655387:IMA655388 IVL655387:IVW655388 JFH655387:JFS655388 JPD655387:JPO655388 JYZ655387:JZK655388 KIV655387:KJG655388 KSR655387:KTC655388 LCN655387:LCY655388 LMJ655387:LMU655388 LWF655387:LWQ655388 MGB655387:MGM655388 MPX655387:MQI655388 MZT655387:NAE655388 NJP655387:NKA655388 NTL655387:NTW655388 ODH655387:ODS655388 OND655387:ONO655388 OWZ655387:OXK655388 PGV655387:PHG655388 PQR655387:PRC655388 QAN655387:QAY655388 QKJ655387:QKU655388 QUF655387:QUQ655388 REB655387:REM655388 RNX655387:ROI655388 RXT655387:RYE655388 SHP655387:SIA655388 SRL655387:SRW655388 TBH655387:TBS655388 TLD655387:TLO655388 TUZ655387:TVK655388 UEV655387:UFG655388 UOR655387:UPC655388 UYN655387:UYY655388 VIJ655387:VIU655388 VSF655387:VSQ655388 WCB655387:WCM655388 WLX655387:WMI655388 WVT655387:WWE655388 JH720923:JS720924 TD720923:TO720924 ACZ720923:ADK720924 AMV720923:ANG720924 AWR720923:AXC720924 BGN720923:BGY720924 BQJ720923:BQU720924 CAF720923:CAQ720924 CKB720923:CKM720924 CTX720923:CUI720924 DDT720923:DEE720924 DNP720923:DOA720924 DXL720923:DXW720924 EHH720923:EHS720924 ERD720923:ERO720924 FAZ720923:FBK720924 FKV720923:FLG720924 FUR720923:FVC720924 GEN720923:GEY720924 GOJ720923:GOU720924 GYF720923:GYQ720924 HIB720923:HIM720924 HRX720923:HSI720924 IBT720923:ICE720924 ILP720923:IMA720924 IVL720923:IVW720924 JFH720923:JFS720924 JPD720923:JPO720924 JYZ720923:JZK720924 KIV720923:KJG720924 KSR720923:KTC720924 LCN720923:LCY720924 LMJ720923:LMU720924 LWF720923:LWQ720924 MGB720923:MGM720924 MPX720923:MQI720924 MZT720923:NAE720924 NJP720923:NKA720924 NTL720923:NTW720924 ODH720923:ODS720924 OND720923:ONO720924 OWZ720923:OXK720924 PGV720923:PHG720924 PQR720923:PRC720924 QAN720923:QAY720924 QKJ720923:QKU720924 QUF720923:QUQ720924 REB720923:REM720924 RNX720923:ROI720924 RXT720923:RYE720924 SHP720923:SIA720924 SRL720923:SRW720924 TBH720923:TBS720924 TLD720923:TLO720924 TUZ720923:TVK720924 UEV720923:UFG720924 UOR720923:UPC720924 UYN720923:UYY720924 VIJ720923:VIU720924 VSF720923:VSQ720924 WCB720923:WCM720924 WLX720923:WMI720924 WVT720923:WWE720924 JH786459:JS786460 TD786459:TO786460 ACZ786459:ADK786460 AMV786459:ANG786460 AWR786459:AXC786460 BGN786459:BGY786460 BQJ786459:BQU786460 CAF786459:CAQ786460 CKB786459:CKM786460 CTX786459:CUI786460 DDT786459:DEE786460 DNP786459:DOA786460 DXL786459:DXW786460 EHH786459:EHS786460 ERD786459:ERO786460 FAZ786459:FBK786460 FKV786459:FLG786460 FUR786459:FVC786460 GEN786459:GEY786460 GOJ786459:GOU786460 GYF786459:GYQ786460 HIB786459:HIM786460 HRX786459:HSI786460 IBT786459:ICE786460 ILP786459:IMA786460 IVL786459:IVW786460 JFH786459:JFS786460 JPD786459:JPO786460 JYZ786459:JZK786460 KIV786459:KJG786460 KSR786459:KTC786460 LCN786459:LCY786460 LMJ786459:LMU786460 LWF786459:LWQ786460 MGB786459:MGM786460 MPX786459:MQI786460 MZT786459:NAE786460 NJP786459:NKA786460 NTL786459:NTW786460 ODH786459:ODS786460 OND786459:ONO786460 OWZ786459:OXK786460 PGV786459:PHG786460 PQR786459:PRC786460 QAN786459:QAY786460 QKJ786459:QKU786460 QUF786459:QUQ786460 REB786459:REM786460 RNX786459:ROI786460 RXT786459:RYE786460 SHP786459:SIA786460 SRL786459:SRW786460 TBH786459:TBS786460 TLD786459:TLO786460 TUZ786459:TVK786460 UEV786459:UFG786460 UOR786459:UPC786460 UYN786459:UYY786460 VIJ786459:VIU786460 VSF786459:VSQ786460 WCB786459:WCM786460 WLX786459:WMI786460 WVT786459:WWE786460 JH851995:JS851996 TD851995:TO851996 ACZ851995:ADK851996 AMV851995:ANG851996 AWR851995:AXC851996 BGN851995:BGY851996 BQJ851995:BQU851996 CAF851995:CAQ851996 CKB851995:CKM851996 CTX851995:CUI851996 DDT851995:DEE851996 DNP851995:DOA851996 DXL851995:DXW851996 EHH851995:EHS851996 ERD851995:ERO851996 FAZ851995:FBK851996 FKV851995:FLG851996 FUR851995:FVC851996 GEN851995:GEY851996 GOJ851995:GOU851996 GYF851995:GYQ851996 HIB851995:HIM851996 HRX851995:HSI851996 IBT851995:ICE851996 ILP851995:IMA851996 IVL851995:IVW851996 JFH851995:JFS851996 JPD851995:JPO851996 JYZ851995:JZK851996 KIV851995:KJG851996 KSR851995:KTC851996 LCN851995:LCY851996 LMJ851995:LMU851996 LWF851995:LWQ851996 MGB851995:MGM851996 MPX851995:MQI851996 MZT851995:NAE851996 NJP851995:NKA851996 NTL851995:NTW851996 ODH851995:ODS851996 OND851995:ONO851996 OWZ851995:OXK851996 PGV851995:PHG851996 PQR851995:PRC851996 QAN851995:QAY851996 QKJ851995:QKU851996 QUF851995:QUQ851996 REB851995:REM851996 RNX851995:ROI851996 RXT851995:RYE851996 SHP851995:SIA851996 SRL851995:SRW851996 TBH851995:TBS851996 TLD851995:TLO851996 TUZ851995:TVK851996 UEV851995:UFG851996 UOR851995:UPC851996 UYN851995:UYY851996 VIJ851995:VIU851996 VSF851995:VSQ851996 WCB851995:WCM851996 WLX851995:WMI851996 WVT851995:WWE851996 JH917531:JS917532 TD917531:TO917532 ACZ917531:ADK917532 AMV917531:ANG917532 AWR917531:AXC917532 BGN917531:BGY917532 BQJ917531:BQU917532 CAF917531:CAQ917532 CKB917531:CKM917532 CTX917531:CUI917532 DDT917531:DEE917532 DNP917531:DOA917532 DXL917531:DXW917532 EHH917531:EHS917532 ERD917531:ERO917532 FAZ917531:FBK917532 FKV917531:FLG917532 FUR917531:FVC917532 GEN917531:GEY917532 GOJ917531:GOU917532 GYF917531:GYQ917532 HIB917531:HIM917532 HRX917531:HSI917532 IBT917531:ICE917532 ILP917531:IMA917532 IVL917531:IVW917532 JFH917531:JFS917532 JPD917531:JPO917532 JYZ917531:JZK917532 KIV917531:KJG917532 KSR917531:KTC917532 LCN917531:LCY917532 LMJ917531:LMU917532 LWF917531:LWQ917532 MGB917531:MGM917532 MPX917531:MQI917532 MZT917531:NAE917532 NJP917531:NKA917532 NTL917531:NTW917532 ODH917531:ODS917532 OND917531:ONO917532 OWZ917531:OXK917532 PGV917531:PHG917532 PQR917531:PRC917532 QAN917531:QAY917532 QKJ917531:QKU917532 QUF917531:QUQ917532 REB917531:REM917532 RNX917531:ROI917532 RXT917531:RYE917532 SHP917531:SIA917532 SRL917531:SRW917532 TBH917531:TBS917532 TLD917531:TLO917532 TUZ917531:TVK917532 UEV917531:UFG917532 UOR917531:UPC917532 UYN917531:UYY917532 VIJ917531:VIU917532 VSF917531:VSQ917532 WCB917531:WCM917532 WLX917531:WMI917532 WVT917531:WWE917532 WVT983067:WWE983068 JH983067:JS983068 TD983067:TO983068 ACZ983067:ADK983068 AMV983067:ANG983068 AWR983067:AXC983068 BGN983067:BGY983068 BQJ983067:BQU983068 CAF983067:CAQ983068 CKB983067:CKM983068 CTX983067:CUI983068 DDT983067:DEE983068 DNP983067:DOA983068 DXL983067:DXW983068 EHH983067:EHS983068 ERD983067:ERO983068 FAZ983067:FBK983068 FKV983067:FLG983068 FUR983067:FVC983068 GEN983067:GEY983068 GOJ983067:GOU983068 GYF983067:GYQ983068 HIB983067:HIM983068 HRX983067:HSI983068 IBT983067:ICE983068 ILP983067:IMA983068 IVL983067:IVW983068 JFH983067:JFS983068 JPD983067:JPO983068 JYZ983067:JZK983068 KIV983067:KJG983068 KSR983067:KTC983068 LCN983067:LCY983068 LMJ983067:LMU983068 LWF983067:LWQ983068 MGB983067:MGM983068 MPX983067:MQI983068 MZT983067:NAE983068 NJP983067:NKA983068 NTL983067:NTW983068 ODH983067:ODS983068 OND983067:ONO983068 OWZ983067:OXK983068 PGV983067:PHG983068 PQR983067:PRC983068 QAN983067:QAY983068 QKJ983067:QKU983068 QUF983067:QUQ983068 REB983067:REM983068 RNX983067:ROI983068 RXT983067:RYE983068 SHP983067:SIA983068 SRL983067:SRW983068 TBH983067:TBS983068 TLD983067:TLO983068 TUZ983067:TVK983068 UEV983067:UFG983068 UOR983067:UPC983068 UYN983067:UYY983068 VIJ983067:VIU983068 VSF983067:VSQ983068 WCB983067:WCM983068 WLX983067:WMI983068 W27:W28 L65563:W65564 L131099:W131100 L196635:W196636 L262171:W262172 L327707:W327708 L393243:W393244 L458779:W458780 L524315:W524316 L589851:W589852 L655387:W655388 L720923:W720924 L786459:W786460 L851995:W851996 L917531:W917532 L983067:W983068"/>
    <dataValidation allowBlank="1" prompt="Для выбора выполните двойной щелчок левой клавиши мыши по соответствующей ячейке." sqref="JH29:JS32 TD29:TO32 ACZ29:ADK32 AMV29:ANG32 AWR29:AXC32 BGN29:BGY32 BQJ29:BQU32 CAF29:CAQ32 CKB29:CKM32 CTX29:CUI32 DDT29:DEE32 DNP29:DOA32 DXL29:DXW32 EHH29:EHS32 ERD29:ERO32 FAZ29:FBK32 FKV29:FLG32 FUR29:FVC32 GEN29:GEY32 GOJ29:GOU32 GYF29:GYQ32 HIB29:HIM32 HRX29:HSI32 IBT29:ICE32 ILP29:IMA32 IVL29:IVW32 JFH29:JFS32 JPD29:JPO32 JYZ29:JZK32 KIV29:KJG32 KSR29:KTC32 LCN29:LCY32 LMJ29:LMU32 LWF29:LWQ32 MGB29:MGM32 MPX29:MQI32 MZT29:NAE32 NJP29:NKA32 NTL29:NTW32 ODH29:ODS32 OND29:ONO32 OWZ29:OXK32 PGV29:PHG32 PQR29:PRC32 QAN29:QAY32 QKJ29:QKU32 QUF29:QUQ32 REB29:REM32 RNX29:ROI32 RXT29:RYE32 SHP29:SIA32 SRL29:SRW32 TBH29:TBS32 TLD29:TLO32 TUZ29:TVK32 UEV29:UFG32 UOR29:UPC32 UYN29:UYY32 VIJ29:VIU32 VSF29:VSQ32 WCB29:WCM32 WLX29:WMI32 WVT29:WWE32 JH65565:JS65568 TD65565:TO65568 ACZ65565:ADK65568 AMV65565:ANG65568 AWR65565:AXC65568 BGN65565:BGY65568 BQJ65565:BQU65568 CAF65565:CAQ65568 CKB65565:CKM65568 CTX65565:CUI65568 DDT65565:DEE65568 DNP65565:DOA65568 DXL65565:DXW65568 EHH65565:EHS65568 ERD65565:ERO65568 FAZ65565:FBK65568 FKV65565:FLG65568 FUR65565:FVC65568 GEN65565:GEY65568 GOJ65565:GOU65568 GYF65565:GYQ65568 HIB65565:HIM65568 HRX65565:HSI65568 IBT65565:ICE65568 ILP65565:IMA65568 IVL65565:IVW65568 JFH65565:JFS65568 JPD65565:JPO65568 JYZ65565:JZK65568 KIV65565:KJG65568 KSR65565:KTC65568 LCN65565:LCY65568 LMJ65565:LMU65568 LWF65565:LWQ65568 MGB65565:MGM65568 MPX65565:MQI65568 MZT65565:NAE65568 NJP65565:NKA65568 NTL65565:NTW65568 ODH65565:ODS65568 OND65565:ONO65568 OWZ65565:OXK65568 PGV65565:PHG65568 PQR65565:PRC65568 QAN65565:QAY65568 QKJ65565:QKU65568 QUF65565:QUQ65568 REB65565:REM65568 RNX65565:ROI65568 RXT65565:RYE65568 SHP65565:SIA65568 SRL65565:SRW65568 TBH65565:TBS65568 TLD65565:TLO65568 TUZ65565:TVK65568 UEV65565:UFG65568 UOR65565:UPC65568 UYN65565:UYY65568 VIJ65565:VIU65568 VSF65565:VSQ65568 WCB65565:WCM65568 WLX65565:WMI65568 WVT65565:WWE65568 JH131101:JS131104 TD131101:TO131104 ACZ131101:ADK131104 AMV131101:ANG131104 AWR131101:AXC131104 BGN131101:BGY131104 BQJ131101:BQU131104 CAF131101:CAQ131104 CKB131101:CKM131104 CTX131101:CUI131104 DDT131101:DEE131104 DNP131101:DOA131104 DXL131101:DXW131104 EHH131101:EHS131104 ERD131101:ERO131104 FAZ131101:FBK131104 FKV131101:FLG131104 FUR131101:FVC131104 GEN131101:GEY131104 GOJ131101:GOU131104 GYF131101:GYQ131104 HIB131101:HIM131104 HRX131101:HSI131104 IBT131101:ICE131104 ILP131101:IMA131104 IVL131101:IVW131104 JFH131101:JFS131104 JPD131101:JPO131104 JYZ131101:JZK131104 KIV131101:KJG131104 KSR131101:KTC131104 LCN131101:LCY131104 LMJ131101:LMU131104 LWF131101:LWQ131104 MGB131101:MGM131104 MPX131101:MQI131104 MZT131101:NAE131104 NJP131101:NKA131104 NTL131101:NTW131104 ODH131101:ODS131104 OND131101:ONO131104 OWZ131101:OXK131104 PGV131101:PHG131104 PQR131101:PRC131104 QAN131101:QAY131104 QKJ131101:QKU131104 QUF131101:QUQ131104 REB131101:REM131104 RNX131101:ROI131104 RXT131101:RYE131104 SHP131101:SIA131104 SRL131101:SRW131104 TBH131101:TBS131104 TLD131101:TLO131104 TUZ131101:TVK131104 UEV131101:UFG131104 UOR131101:UPC131104 UYN131101:UYY131104 VIJ131101:VIU131104 VSF131101:VSQ131104 WCB131101:WCM131104 WLX131101:WMI131104 WVT131101:WWE131104 JH196637:JS196640 TD196637:TO196640 ACZ196637:ADK196640 AMV196637:ANG196640 AWR196637:AXC196640 BGN196637:BGY196640 BQJ196637:BQU196640 CAF196637:CAQ196640 CKB196637:CKM196640 CTX196637:CUI196640 DDT196637:DEE196640 DNP196637:DOA196640 DXL196637:DXW196640 EHH196637:EHS196640 ERD196637:ERO196640 FAZ196637:FBK196640 FKV196637:FLG196640 FUR196637:FVC196640 GEN196637:GEY196640 GOJ196637:GOU196640 GYF196637:GYQ196640 HIB196637:HIM196640 HRX196637:HSI196640 IBT196637:ICE196640 ILP196637:IMA196640 IVL196637:IVW196640 JFH196637:JFS196640 JPD196637:JPO196640 JYZ196637:JZK196640 KIV196637:KJG196640 KSR196637:KTC196640 LCN196637:LCY196640 LMJ196637:LMU196640 LWF196637:LWQ196640 MGB196637:MGM196640 MPX196637:MQI196640 MZT196637:NAE196640 NJP196637:NKA196640 NTL196637:NTW196640 ODH196637:ODS196640 OND196637:ONO196640 OWZ196637:OXK196640 PGV196637:PHG196640 PQR196637:PRC196640 QAN196637:QAY196640 QKJ196637:QKU196640 QUF196637:QUQ196640 REB196637:REM196640 RNX196637:ROI196640 RXT196637:RYE196640 SHP196637:SIA196640 SRL196637:SRW196640 TBH196637:TBS196640 TLD196637:TLO196640 TUZ196637:TVK196640 UEV196637:UFG196640 UOR196637:UPC196640 UYN196637:UYY196640 VIJ196637:VIU196640 VSF196637:VSQ196640 WCB196637:WCM196640 WLX196637:WMI196640 WVT196637:WWE196640 JH262173:JS262176 TD262173:TO262176 ACZ262173:ADK262176 AMV262173:ANG262176 AWR262173:AXC262176 BGN262173:BGY262176 BQJ262173:BQU262176 CAF262173:CAQ262176 CKB262173:CKM262176 CTX262173:CUI262176 DDT262173:DEE262176 DNP262173:DOA262176 DXL262173:DXW262176 EHH262173:EHS262176 ERD262173:ERO262176 FAZ262173:FBK262176 FKV262173:FLG262176 FUR262173:FVC262176 GEN262173:GEY262176 GOJ262173:GOU262176 GYF262173:GYQ262176 HIB262173:HIM262176 HRX262173:HSI262176 IBT262173:ICE262176 ILP262173:IMA262176 IVL262173:IVW262176 JFH262173:JFS262176 JPD262173:JPO262176 JYZ262173:JZK262176 KIV262173:KJG262176 KSR262173:KTC262176 LCN262173:LCY262176 LMJ262173:LMU262176 LWF262173:LWQ262176 MGB262173:MGM262176 MPX262173:MQI262176 MZT262173:NAE262176 NJP262173:NKA262176 NTL262173:NTW262176 ODH262173:ODS262176 OND262173:ONO262176 OWZ262173:OXK262176 PGV262173:PHG262176 PQR262173:PRC262176 QAN262173:QAY262176 QKJ262173:QKU262176 QUF262173:QUQ262176 REB262173:REM262176 RNX262173:ROI262176 RXT262173:RYE262176 SHP262173:SIA262176 SRL262173:SRW262176 TBH262173:TBS262176 TLD262173:TLO262176 TUZ262173:TVK262176 UEV262173:UFG262176 UOR262173:UPC262176 UYN262173:UYY262176 VIJ262173:VIU262176 VSF262173:VSQ262176 WCB262173:WCM262176 WLX262173:WMI262176 WVT262173:WWE262176 JH327709:JS327712 TD327709:TO327712 ACZ327709:ADK327712 AMV327709:ANG327712 AWR327709:AXC327712 BGN327709:BGY327712 BQJ327709:BQU327712 CAF327709:CAQ327712 CKB327709:CKM327712 CTX327709:CUI327712 DDT327709:DEE327712 DNP327709:DOA327712 DXL327709:DXW327712 EHH327709:EHS327712 ERD327709:ERO327712 FAZ327709:FBK327712 FKV327709:FLG327712 FUR327709:FVC327712 GEN327709:GEY327712 GOJ327709:GOU327712 GYF327709:GYQ327712 HIB327709:HIM327712 HRX327709:HSI327712 IBT327709:ICE327712 ILP327709:IMA327712 IVL327709:IVW327712 JFH327709:JFS327712 JPD327709:JPO327712 JYZ327709:JZK327712 KIV327709:KJG327712 KSR327709:KTC327712 LCN327709:LCY327712 LMJ327709:LMU327712 LWF327709:LWQ327712 MGB327709:MGM327712 MPX327709:MQI327712 MZT327709:NAE327712 NJP327709:NKA327712 NTL327709:NTW327712 ODH327709:ODS327712 OND327709:ONO327712 OWZ327709:OXK327712 PGV327709:PHG327712 PQR327709:PRC327712 QAN327709:QAY327712 QKJ327709:QKU327712 QUF327709:QUQ327712 REB327709:REM327712 RNX327709:ROI327712 RXT327709:RYE327712 SHP327709:SIA327712 SRL327709:SRW327712 TBH327709:TBS327712 TLD327709:TLO327712 TUZ327709:TVK327712 UEV327709:UFG327712 UOR327709:UPC327712 UYN327709:UYY327712 VIJ327709:VIU327712 VSF327709:VSQ327712 WCB327709:WCM327712 WLX327709:WMI327712 WVT327709:WWE327712 JH393245:JS393248 TD393245:TO393248 ACZ393245:ADK393248 AMV393245:ANG393248 AWR393245:AXC393248 BGN393245:BGY393248 BQJ393245:BQU393248 CAF393245:CAQ393248 CKB393245:CKM393248 CTX393245:CUI393248 DDT393245:DEE393248 DNP393245:DOA393248 DXL393245:DXW393248 EHH393245:EHS393248 ERD393245:ERO393248 FAZ393245:FBK393248 FKV393245:FLG393248 FUR393245:FVC393248 GEN393245:GEY393248 GOJ393245:GOU393248 GYF393245:GYQ393248 HIB393245:HIM393248 HRX393245:HSI393248 IBT393245:ICE393248 ILP393245:IMA393248 IVL393245:IVW393248 JFH393245:JFS393248 JPD393245:JPO393248 JYZ393245:JZK393248 KIV393245:KJG393248 KSR393245:KTC393248 LCN393245:LCY393248 LMJ393245:LMU393248 LWF393245:LWQ393248 MGB393245:MGM393248 MPX393245:MQI393248 MZT393245:NAE393248 NJP393245:NKA393248 NTL393245:NTW393248 ODH393245:ODS393248 OND393245:ONO393248 OWZ393245:OXK393248 PGV393245:PHG393248 PQR393245:PRC393248 QAN393245:QAY393248 QKJ393245:QKU393248 QUF393245:QUQ393248 REB393245:REM393248 RNX393245:ROI393248 RXT393245:RYE393248 SHP393245:SIA393248 SRL393245:SRW393248 TBH393245:TBS393248 TLD393245:TLO393248 TUZ393245:TVK393248 UEV393245:UFG393248 UOR393245:UPC393248 UYN393245:UYY393248 VIJ393245:VIU393248 VSF393245:VSQ393248 WCB393245:WCM393248 WLX393245:WMI393248 WVT393245:WWE393248 JH458781:JS458784 TD458781:TO458784 ACZ458781:ADK458784 AMV458781:ANG458784 AWR458781:AXC458784 BGN458781:BGY458784 BQJ458781:BQU458784 CAF458781:CAQ458784 CKB458781:CKM458784 CTX458781:CUI458784 DDT458781:DEE458784 DNP458781:DOA458784 DXL458781:DXW458784 EHH458781:EHS458784 ERD458781:ERO458784 FAZ458781:FBK458784 FKV458781:FLG458784 FUR458781:FVC458784 GEN458781:GEY458784 GOJ458781:GOU458784 GYF458781:GYQ458784 HIB458781:HIM458784 HRX458781:HSI458784 IBT458781:ICE458784 ILP458781:IMA458784 IVL458781:IVW458784 JFH458781:JFS458784 JPD458781:JPO458784 JYZ458781:JZK458784 KIV458781:KJG458784 KSR458781:KTC458784 LCN458781:LCY458784 LMJ458781:LMU458784 LWF458781:LWQ458784 MGB458781:MGM458784 MPX458781:MQI458784 MZT458781:NAE458784 NJP458781:NKA458784 NTL458781:NTW458784 ODH458781:ODS458784 OND458781:ONO458784 OWZ458781:OXK458784 PGV458781:PHG458784 PQR458781:PRC458784 QAN458781:QAY458784 QKJ458781:QKU458784 QUF458781:QUQ458784 REB458781:REM458784 RNX458781:ROI458784 RXT458781:RYE458784 SHP458781:SIA458784 SRL458781:SRW458784 TBH458781:TBS458784 TLD458781:TLO458784 TUZ458781:TVK458784 UEV458781:UFG458784 UOR458781:UPC458784 UYN458781:UYY458784 VIJ458781:VIU458784 VSF458781:VSQ458784 WCB458781:WCM458784 WLX458781:WMI458784 WVT458781:WWE458784 JH524317:JS524320 TD524317:TO524320 ACZ524317:ADK524320 AMV524317:ANG524320 AWR524317:AXC524320 BGN524317:BGY524320 BQJ524317:BQU524320 CAF524317:CAQ524320 CKB524317:CKM524320 CTX524317:CUI524320 DDT524317:DEE524320 DNP524317:DOA524320 DXL524317:DXW524320 EHH524317:EHS524320 ERD524317:ERO524320 FAZ524317:FBK524320 FKV524317:FLG524320 FUR524317:FVC524320 GEN524317:GEY524320 GOJ524317:GOU524320 GYF524317:GYQ524320 HIB524317:HIM524320 HRX524317:HSI524320 IBT524317:ICE524320 ILP524317:IMA524320 IVL524317:IVW524320 JFH524317:JFS524320 JPD524317:JPO524320 JYZ524317:JZK524320 KIV524317:KJG524320 KSR524317:KTC524320 LCN524317:LCY524320 LMJ524317:LMU524320 LWF524317:LWQ524320 MGB524317:MGM524320 MPX524317:MQI524320 MZT524317:NAE524320 NJP524317:NKA524320 NTL524317:NTW524320 ODH524317:ODS524320 OND524317:ONO524320 OWZ524317:OXK524320 PGV524317:PHG524320 PQR524317:PRC524320 QAN524317:QAY524320 QKJ524317:QKU524320 QUF524317:QUQ524320 REB524317:REM524320 RNX524317:ROI524320 RXT524317:RYE524320 SHP524317:SIA524320 SRL524317:SRW524320 TBH524317:TBS524320 TLD524317:TLO524320 TUZ524317:TVK524320 UEV524317:UFG524320 UOR524317:UPC524320 UYN524317:UYY524320 VIJ524317:VIU524320 VSF524317:VSQ524320 WCB524317:WCM524320 WLX524317:WMI524320 WVT524317:WWE524320 JH589853:JS589856 TD589853:TO589856 ACZ589853:ADK589856 AMV589853:ANG589856 AWR589853:AXC589856 BGN589853:BGY589856 BQJ589853:BQU589856 CAF589853:CAQ589856 CKB589853:CKM589856 CTX589853:CUI589856 DDT589853:DEE589856 DNP589853:DOA589856 DXL589853:DXW589856 EHH589853:EHS589856 ERD589853:ERO589856 FAZ589853:FBK589856 FKV589853:FLG589856 FUR589853:FVC589856 GEN589853:GEY589856 GOJ589853:GOU589856 GYF589853:GYQ589856 HIB589853:HIM589856 HRX589853:HSI589856 IBT589853:ICE589856 ILP589853:IMA589856 IVL589853:IVW589856 JFH589853:JFS589856 JPD589853:JPO589856 JYZ589853:JZK589856 KIV589853:KJG589856 KSR589853:KTC589856 LCN589853:LCY589856 LMJ589853:LMU589856 LWF589853:LWQ589856 MGB589853:MGM589856 MPX589853:MQI589856 MZT589853:NAE589856 NJP589853:NKA589856 NTL589853:NTW589856 ODH589853:ODS589856 OND589853:ONO589856 OWZ589853:OXK589856 PGV589853:PHG589856 PQR589853:PRC589856 QAN589853:QAY589856 QKJ589853:QKU589856 QUF589853:QUQ589856 REB589853:REM589856 RNX589853:ROI589856 RXT589853:RYE589856 SHP589853:SIA589856 SRL589853:SRW589856 TBH589853:TBS589856 TLD589853:TLO589856 TUZ589853:TVK589856 UEV589853:UFG589856 UOR589853:UPC589856 UYN589853:UYY589856 VIJ589853:VIU589856 VSF589853:VSQ589856 WCB589853:WCM589856 WLX589853:WMI589856 WVT589853:WWE589856 JH655389:JS655392 TD655389:TO655392 ACZ655389:ADK655392 AMV655389:ANG655392 AWR655389:AXC655392 BGN655389:BGY655392 BQJ655389:BQU655392 CAF655389:CAQ655392 CKB655389:CKM655392 CTX655389:CUI655392 DDT655389:DEE655392 DNP655389:DOA655392 DXL655389:DXW655392 EHH655389:EHS655392 ERD655389:ERO655392 FAZ655389:FBK655392 FKV655389:FLG655392 FUR655389:FVC655392 GEN655389:GEY655392 GOJ655389:GOU655392 GYF655389:GYQ655392 HIB655389:HIM655392 HRX655389:HSI655392 IBT655389:ICE655392 ILP655389:IMA655392 IVL655389:IVW655392 JFH655389:JFS655392 JPD655389:JPO655392 JYZ655389:JZK655392 KIV655389:KJG655392 KSR655389:KTC655392 LCN655389:LCY655392 LMJ655389:LMU655392 LWF655389:LWQ655392 MGB655389:MGM655392 MPX655389:MQI655392 MZT655389:NAE655392 NJP655389:NKA655392 NTL655389:NTW655392 ODH655389:ODS655392 OND655389:ONO655392 OWZ655389:OXK655392 PGV655389:PHG655392 PQR655389:PRC655392 QAN655389:QAY655392 QKJ655389:QKU655392 QUF655389:QUQ655392 REB655389:REM655392 RNX655389:ROI655392 RXT655389:RYE655392 SHP655389:SIA655392 SRL655389:SRW655392 TBH655389:TBS655392 TLD655389:TLO655392 TUZ655389:TVK655392 UEV655389:UFG655392 UOR655389:UPC655392 UYN655389:UYY655392 VIJ655389:VIU655392 VSF655389:VSQ655392 WCB655389:WCM655392 WLX655389:WMI655392 WVT655389:WWE655392 JH720925:JS720928 TD720925:TO720928 ACZ720925:ADK720928 AMV720925:ANG720928 AWR720925:AXC720928 BGN720925:BGY720928 BQJ720925:BQU720928 CAF720925:CAQ720928 CKB720925:CKM720928 CTX720925:CUI720928 DDT720925:DEE720928 DNP720925:DOA720928 DXL720925:DXW720928 EHH720925:EHS720928 ERD720925:ERO720928 FAZ720925:FBK720928 FKV720925:FLG720928 FUR720925:FVC720928 GEN720925:GEY720928 GOJ720925:GOU720928 GYF720925:GYQ720928 HIB720925:HIM720928 HRX720925:HSI720928 IBT720925:ICE720928 ILP720925:IMA720928 IVL720925:IVW720928 JFH720925:JFS720928 JPD720925:JPO720928 JYZ720925:JZK720928 KIV720925:KJG720928 KSR720925:KTC720928 LCN720925:LCY720928 LMJ720925:LMU720928 LWF720925:LWQ720928 MGB720925:MGM720928 MPX720925:MQI720928 MZT720925:NAE720928 NJP720925:NKA720928 NTL720925:NTW720928 ODH720925:ODS720928 OND720925:ONO720928 OWZ720925:OXK720928 PGV720925:PHG720928 PQR720925:PRC720928 QAN720925:QAY720928 QKJ720925:QKU720928 QUF720925:QUQ720928 REB720925:REM720928 RNX720925:ROI720928 RXT720925:RYE720928 SHP720925:SIA720928 SRL720925:SRW720928 TBH720925:TBS720928 TLD720925:TLO720928 TUZ720925:TVK720928 UEV720925:UFG720928 UOR720925:UPC720928 UYN720925:UYY720928 VIJ720925:VIU720928 VSF720925:VSQ720928 WCB720925:WCM720928 WLX720925:WMI720928 WVT720925:WWE720928 JH786461:JS786464 TD786461:TO786464 ACZ786461:ADK786464 AMV786461:ANG786464 AWR786461:AXC786464 BGN786461:BGY786464 BQJ786461:BQU786464 CAF786461:CAQ786464 CKB786461:CKM786464 CTX786461:CUI786464 DDT786461:DEE786464 DNP786461:DOA786464 DXL786461:DXW786464 EHH786461:EHS786464 ERD786461:ERO786464 FAZ786461:FBK786464 FKV786461:FLG786464 FUR786461:FVC786464 GEN786461:GEY786464 GOJ786461:GOU786464 GYF786461:GYQ786464 HIB786461:HIM786464 HRX786461:HSI786464 IBT786461:ICE786464 ILP786461:IMA786464 IVL786461:IVW786464 JFH786461:JFS786464 JPD786461:JPO786464 JYZ786461:JZK786464 KIV786461:KJG786464 KSR786461:KTC786464 LCN786461:LCY786464 LMJ786461:LMU786464 LWF786461:LWQ786464 MGB786461:MGM786464 MPX786461:MQI786464 MZT786461:NAE786464 NJP786461:NKA786464 NTL786461:NTW786464 ODH786461:ODS786464 OND786461:ONO786464 OWZ786461:OXK786464 PGV786461:PHG786464 PQR786461:PRC786464 QAN786461:QAY786464 QKJ786461:QKU786464 QUF786461:QUQ786464 REB786461:REM786464 RNX786461:ROI786464 RXT786461:RYE786464 SHP786461:SIA786464 SRL786461:SRW786464 TBH786461:TBS786464 TLD786461:TLO786464 TUZ786461:TVK786464 UEV786461:UFG786464 UOR786461:UPC786464 UYN786461:UYY786464 VIJ786461:VIU786464 VSF786461:VSQ786464 WCB786461:WCM786464 WLX786461:WMI786464 WVT786461:WWE786464 JH851997:JS852000 TD851997:TO852000 ACZ851997:ADK852000 AMV851997:ANG852000 AWR851997:AXC852000 BGN851997:BGY852000 BQJ851997:BQU852000 CAF851997:CAQ852000 CKB851997:CKM852000 CTX851997:CUI852000 DDT851997:DEE852000 DNP851997:DOA852000 DXL851997:DXW852000 EHH851997:EHS852000 ERD851997:ERO852000 FAZ851997:FBK852000 FKV851997:FLG852000 FUR851997:FVC852000 GEN851997:GEY852000 GOJ851997:GOU852000 GYF851997:GYQ852000 HIB851997:HIM852000 HRX851997:HSI852000 IBT851997:ICE852000 ILP851997:IMA852000 IVL851997:IVW852000 JFH851997:JFS852000 JPD851997:JPO852000 JYZ851997:JZK852000 KIV851997:KJG852000 KSR851997:KTC852000 LCN851997:LCY852000 LMJ851997:LMU852000 LWF851997:LWQ852000 MGB851997:MGM852000 MPX851997:MQI852000 MZT851997:NAE852000 NJP851997:NKA852000 NTL851997:NTW852000 ODH851997:ODS852000 OND851997:ONO852000 OWZ851997:OXK852000 PGV851997:PHG852000 PQR851997:PRC852000 QAN851997:QAY852000 QKJ851997:QKU852000 QUF851997:QUQ852000 REB851997:REM852000 RNX851997:ROI852000 RXT851997:RYE852000 SHP851997:SIA852000 SRL851997:SRW852000 TBH851997:TBS852000 TLD851997:TLO852000 TUZ851997:TVK852000 UEV851997:UFG852000 UOR851997:UPC852000 UYN851997:UYY852000 VIJ851997:VIU852000 VSF851997:VSQ852000 WCB851997:WCM852000 WLX851997:WMI852000 WVT851997:WWE852000 JH917533:JS917536 TD917533:TO917536 ACZ917533:ADK917536 AMV917533:ANG917536 AWR917533:AXC917536 BGN917533:BGY917536 BQJ917533:BQU917536 CAF917533:CAQ917536 CKB917533:CKM917536 CTX917533:CUI917536 DDT917533:DEE917536 DNP917533:DOA917536 DXL917533:DXW917536 EHH917533:EHS917536 ERD917533:ERO917536 FAZ917533:FBK917536 FKV917533:FLG917536 FUR917533:FVC917536 GEN917533:GEY917536 GOJ917533:GOU917536 GYF917533:GYQ917536 HIB917533:HIM917536 HRX917533:HSI917536 IBT917533:ICE917536 ILP917533:IMA917536 IVL917533:IVW917536 JFH917533:JFS917536 JPD917533:JPO917536 JYZ917533:JZK917536 KIV917533:KJG917536 KSR917533:KTC917536 LCN917533:LCY917536 LMJ917533:LMU917536 LWF917533:LWQ917536 MGB917533:MGM917536 MPX917533:MQI917536 MZT917533:NAE917536 NJP917533:NKA917536 NTL917533:NTW917536 ODH917533:ODS917536 OND917533:ONO917536 OWZ917533:OXK917536 PGV917533:PHG917536 PQR917533:PRC917536 QAN917533:QAY917536 QKJ917533:QKU917536 QUF917533:QUQ917536 REB917533:REM917536 RNX917533:ROI917536 RXT917533:RYE917536 SHP917533:SIA917536 SRL917533:SRW917536 TBH917533:TBS917536 TLD917533:TLO917536 TUZ917533:TVK917536 UEV917533:UFG917536 UOR917533:UPC917536 UYN917533:UYY917536 VIJ917533:VIU917536 VSF917533:VSQ917536 WCB917533:WCM917536 WLX917533:WMI917536 WVT917533:WWE917536 JH983069:JS983072 TD983069:TO983072 ACZ983069:ADK983072 AMV983069:ANG983072 AWR983069:AXC983072 BGN983069:BGY983072 BQJ983069:BQU983072 CAF983069:CAQ983072 CKB983069:CKM983072 CTX983069:CUI983072 DDT983069:DEE983072 DNP983069:DOA983072 DXL983069:DXW983072 EHH983069:EHS983072 ERD983069:ERO983072 FAZ983069:FBK983072 FKV983069:FLG983072 FUR983069:FVC983072 GEN983069:GEY983072 GOJ983069:GOU983072 GYF983069:GYQ983072 HIB983069:HIM983072 HRX983069:HSI983072 IBT983069:ICE983072 ILP983069:IMA983072 IVL983069:IVW983072 JFH983069:JFS983072 JPD983069:JPO983072 JYZ983069:JZK983072 KIV983069:KJG983072 KSR983069:KTC983072 LCN983069:LCY983072 LMJ983069:LMU983072 LWF983069:LWQ983072 MGB983069:MGM983072 MPX983069:MQI983072 MZT983069:NAE983072 NJP983069:NKA983072 NTL983069:NTW983072 ODH983069:ODS983072 OND983069:ONO983072 OWZ983069:OXK983072 PGV983069:PHG983072 PQR983069:PRC983072 QAN983069:QAY983072 QKJ983069:QKU983072 QUF983069:QUQ983072 REB983069:REM983072 RNX983069:ROI983072 RXT983069:RYE983072 SHP983069:SIA983072 SRL983069:SRW983072 TBH983069:TBS983072 TLD983069:TLO983072 TUZ983069:TVK983072 UEV983069:UFG983072 UOR983069:UPC983072 UYN983069:UYY983072 VIJ983069:VIU983072 VSF983069:VSQ983072 WCB983069:WCM983072 WLX983069:WMI983072 WVT983069:WWE983072 WVT983066:WWE983066 JH26:JS26 TD26:TO26 ACZ26:ADK26 AMV26:ANG26 AWR26:AXC26 BGN26:BGY26 BQJ26:BQU26 CAF26:CAQ26 CKB26:CKM26 CTX26:CUI26 DDT26:DEE26 DNP26:DOA26 DXL26:DXW26 EHH26:EHS26 ERD26:ERO26 FAZ26:FBK26 FKV26:FLG26 FUR26:FVC26 GEN26:GEY26 GOJ26:GOU26 GYF26:GYQ26 HIB26:HIM26 HRX26:HSI26 IBT26:ICE26 ILP26:IMA26 IVL26:IVW26 JFH26:JFS26 JPD26:JPO26 JYZ26:JZK26 KIV26:KJG26 KSR26:KTC26 LCN26:LCY26 LMJ26:LMU26 LWF26:LWQ26 MGB26:MGM26 MPX26:MQI26 MZT26:NAE26 NJP26:NKA26 NTL26:NTW26 ODH26:ODS26 OND26:ONO26 OWZ26:OXK26 PGV26:PHG26 PQR26:PRC26 QAN26:QAY26 QKJ26:QKU26 QUF26:QUQ26 REB26:REM26 RNX26:ROI26 RXT26:RYE26 SHP26:SIA26 SRL26:SRW26 TBH26:TBS26 TLD26:TLO26 TUZ26:TVK26 UEV26:UFG26 UOR26:UPC26 UYN26:UYY26 VIJ26:VIU26 VSF26:VSQ26 WCB26:WCM26 WLX26:WMI26 WVT26:WWE26 JH65562:JS65562 TD65562:TO65562 ACZ65562:ADK65562 AMV65562:ANG65562 AWR65562:AXC65562 BGN65562:BGY65562 BQJ65562:BQU65562 CAF65562:CAQ65562 CKB65562:CKM65562 CTX65562:CUI65562 DDT65562:DEE65562 DNP65562:DOA65562 DXL65562:DXW65562 EHH65562:EHS65562 ERD65562:ERO65562 FAZ65562:FBK65562 FKV65562:FLG65562 FUR65562:FVC65562 GEN65562:GEY65562 GOJ65562:GOU65562 GYF65562:GYQ65562 HIB65562:HIM65562 HRX65562:HSI65562 IBT65562:ICE65562 ILP65562:IMA65562 IVL65562:IVW65562 JFH65562:JFS65562 JPD65562:JPO65562 JYZ65562:JZK65562 KIV65562:KJG65562 KSR65562:KTC65562 LCN65562:LCY65562 LMJ65562:LMU65562 LWF65562:LWQ65562 MGB65562:MGM65562 MPX65562:MQI65562 MZT65562:NAE65562 NJP65562:NKA65562 NTL65562:NTW65562 ODH65562:ODS65562 OND65562:ONO65562 OWZ65562:OXK65562 PGV65562:PHG65562 PQR65562:PRC65562 QAN65562:QAY65562 QKJ65562:QKU65562 QUF65562:QUQ65562 REB65562:REM65562 RNX65562:ROI65562 RXT65562:RYE65562 SHP65562:SIA65562 SRL65562:SRW65562 TBH65562:TBS65562 TLD65562:TLO65562 TUZ65562:TVK65562 UEV65562:UFG65562 UOR65562:UPC65562 UYN65562:UYY65562 VIJ65562:VIU65562 VSF65562:VSQ65562 WCB65562:WCM65562 WLX65562:WMI65562 WVT65562:WWE65562 JH131098:JS131098 TD131098:TO131098 ACZ131098:ADK131098 AMV131098:ANG131098 AWR131098:AXC131098 BGN131098:BGY131098 BQJ131098:BQU131098 CAF131098:CAQ131098 CKB131098:CKM131098 CTX131098:CUI131098 DDT131098:DEE131098 DNP131098:DOA131098 DXL131098:DXW131098 EHH131098:EHS131098 ERD131098:ERO131098 FAZ131098:FBK131098 FKV131098:FLG131098 FUR131098:FVC131098 GEN131098:GEY131098 GOJ131098:GOU131098 GYF131098:GYQ131098 HIB131098:HIM131098 HRX131098:HSI131098 IBT131098:ICE131098 ILP131098:IMA131098 IVL131098:IVW131098 JFH131098:JFS131098 JPD131098:JPO131098 JYZ131098:JZK131098 KIV131098:KJG131098 KSR131098:KTC131098 LCN131098:LCY131098 LMJ131098:LMU131098 LWF131098:LWQ131098 MGB131098:MGM131098 MPX131098:MQI131098 MZT131098:NAE131098 NJP131098:NKA131098 NTL131098:NTW131098 ODH131098:ODS131098 OND131098:ONO131098 OWZ131098:OXK131098 PGV131098:PHG131098 PQR131098:PRC131098 QAN131098:QAY131098 QKJ131098:QKU131098 QUF131098:QUQ131098 REB131098:REM131098 RNX131098:ROI131098 RXT131098:RYE131098 SHP131098:SIA131098 SRL131098:SRW131098 TBH131098:TBS131098 TLD131098:TLO131098 TUZ131098:TVK131098 UEV131098:UFG131098 UOR131098:UPC131098 UYN131098:UYY131098 VIJ131098:VIU131098 VSF131098:VSQ131098 WCB131098:WCM131098 WLX131098:WMI131098 WVT131098:WWE131098 JH196634:JS196634 TD196634:TO196634 ACZ196634:ADK196634 AMV196634:ANG196634 AWR196634:AXC196634 BGN196634:BGY196634 BQJ196634:BQU196634 CAF196634:CAQ196634 CKB196634:CKM196634 CTX196634:CUI196634 DDT196634:DEE196634 DNP196634:DOA196634 DXL196634:DXW196634 EHH196634:EHS196634 ERD196634:ERO196634 FAZ196634:FBK196634 FKV196634:FLG196634 FUR196634:FVC196634 GEN196634:GEY196634 GOJ196634:GOU196634 GYF196634:GYQ196634 HIB196634:HIM196634 HRX196634:HSI196634 IBT196634:ICE196634 ILP196634:IMA196634 IVL196634:IVW196634 JFH196634:JFS196634 JPD196634:JPO196634 JYZ196634:JZK196634 KIV196634:KJG196634 KSR196634:KTC196634 LCN196634:LCY196634 LMJ196634:LMU196634 LWF196634:LWQ196634 MGB196634:MGM196634 MPX196634:MQI196634 MZT196634:NAE196634 NJP196634:NKA196634 NTL196634:NTW196634 ODH196634:ODS196634 OND196634:ONO196634 OWZ196634:OXK196634 PGV196634:PHG196634 PQR196634:PRC196634 QAN196634:QAY196634 QKJ196634:QKU196634 QUF196634:QUQ196634 REB196634:REM196634 RNX196634:ROI196634 RXT196634:RYE196634 SHP196634:SIA196634 SRL196634:SRW196634 TBH196634:TBS196634 TLD196634:TLO196634 TUZ196634:TVK196634 UEV196634:UFG196634 UOR196634:UPC196634 UYN196634:UYY196634 VIJ196634:VIU196634 VSF196634:VSQ196634 WCB196634:WCM196634 WLX196634:WMI196634 WVT196634:WWE196634 JH262170:JS262170 TD262170:TO262170 ACZ262170:ADK262170 AMV262170:ANG262170 AWR262170:AXC262170 BGN262170:BGY262170 BQJ262170:BQU262170 CAF262170:CAQ262170 CKB262170:CKM262170 CTX262170:CUI262170 DDT262170:DEE262170 DNP262170:DOA262170 DXL262170:DXW262170 EHH262170:EHS262170 ERD262170:ERO262170 FAZ262170:FBK262170 FKV262170:FLG262170 FUR262170:FVC262170 GEN262170:GEY262170 GOJ262170:GOU262170 GYF262170:GYQ262170 HIB262170:HIM262170 HRX262170:HSI262170 IBT262170:ICE262170 ILP262170:IMA262170 IVL262170:IVW262170 JFH262170:JFS262170 JPD262170:JPO262170 JYZ262170:JZK262170 KIV262170:KJG262170 KSR262170:KTC262170 LCN262170:LCY262170 LMJ262170:LMU262170 LWF262170:LWQ262170 MGB262170:MGM262170 MPX262170:MQI262170 MZT262170:NAE262170 NJP262170:NKA262170 NTL262170:NTW262170 ODH262170:ODS262170 OND262170:ONO262170 OWZ262170:OXK262170 PGV262170:PHG262170 PQR262170:PRC262170 QAN262170:QAY262170 QKJ262170:QKU262170 QUF262170:QUQ262170 REB262170:REM262170 RNX262170:ROI262170 RXT262170:RYE262170 SHP262170:SIA262170 SRL262170:SRW262170 TBH262170:TBS262170 TLD262170:TLO262170 TUZ262170:TVK262170 UEV262170:UFG262170 UOR262170:UPC262170 UYN262170:UYY262170 VIJ262170:VIU262170 VSF262170:VSQ262170 WCB262170:WCM262170 WLX262170:WMI262170 WVT262170:WWE262170 JH327706:JS327706 TD327706:TO327706 ACZ327706:ADK327706 AMV327706:ANG327706 AWR327706:AXC327706 BGN327706:BGY327706 BQJ327706:BQU327706 CAF327706:CAQ327706 CKB327706:CKM327706 CTX327706:CUI327706 DDT327706:DEE327706 DNP327706:DOA327706 DXL327706:DXW327706 EHH327706:EHS327706 ERD327706:ERO327706 FAZ327706:FBK327706 FKV327706:FLG327706 FUR327706:FVC327706 GEN327706:GEY327706 GOJ327706:GOU327706 GYF327706:GYQ327706 HIB327706:HIM327706 HRX327706:HSI327706 IBT327706:ICE327706 ILP327706:IMA327706 IVL327706:IVW327706 JFH327706:JFS327706 JPD327706:JPO327706 JYZ327706:JZK327706 KIV327706:KJG327706 KSR327706:KTC327706 LCN327706:LCY327706 LMJ327706:LMU327706 LWF327706:LWQ327706 MGB327706:MGM327706 MPX327706:MQI327706 MZT327706:NAE327706 NJP327706:NKA327706 NTL327706:NTW327706 ODH327706:ODS327706 OND327706:ONO327706 OWZ327706:OXK327706 PGV327706:PHG327706 PQR327706:PRC327706 QAN327706:QAY327706 QKJ327706:QKU327706 QUF327706:QUQ327706 REB327706:REM327706 RNX327706:ROI327706 RXT327706:RYE327706 SHP327706:SIA327706 SRL327706:SRW327706 TBH327706:TBS327706 TLD327706:TLO327706 TUZ327706:TVK327706 UEV327706:UFG327706 UOR327706:UPC327706 UYN327706:UYY327706 VIJ327706:VIU327706 VSF327706:VSQ327706 WCB327706:WCM327706 WLX327706:WMI327706 WVT327706:WWE327706 JH393242:JS393242 TD393242:TO393242 ACZ393242:ADK393242 AMV393242:ANG393242 AWR393242:AXC393242 BGN393242:BGY393242 BQJ393242:BQU393242 CAF393242:CAQ393242 CKB393242:CKM393242 CTX393242:CUI393242 DDT393242:DEE393242 DNP393242:DOA393242 DXL393242:DXW393242 EHH393242:EHS393242 ERD393242:ERO393242 FAZ393242:FBK393242 FKV393242:FLG393242 FUR393242:FVC393242 GEN393242:GEY393242 GOJ393242:GOU393242 GYF393242:GYQ393242 HIB393242:HIM393242 HRX393242:HSI393242 IBT393242:ICE393242 ILP393242:IMA393242 IVL393242:IVW393242 JFH393242:JFS393242 JPD393242:JPO393242 JYZ393242:JZK393242 KIV393242:KJG393242 KSR393242:KTC393242 LCN393242:LCY393242 LMJ393242:LMU393242 LWF393242:LWQ393242 MGB393242:MGM393242 MPX393242:MQI393242 MZT393242:NAE393242 NJP393242:NKA393242 NTL393242:NTW393242 ODH393242:ODS393242 OND393242:ONO393242 OWZ393242:OXK393242 PGV393242:PHG393242 PQR393242:PRC393242 QAN393242:QAY393242 QKJ393242:QKU393242 QUF393242:QUQ393242 REB393242:REM393242 RNX393242:ROI393242 RXT393242:RYE393242 SHP393242:SIA393242 SRL393242:SRW393242 TBH393242:TBS393242 TLD393242:TLO393242 TUZ393242:TVK393242 UEV393242:UFG393242 UOR393242:UPC393242 UYN393242:UYY393242 VIJ393242:VIU393242 VSF393242:VSQ393242 WCB393242:WCM393242 WLX393242:WMI393242 WVT393242:WWE393242 JH458778:JS458778 TD458778:TO458778 ACZ458778:ADK458778 AMV458778:ANG458778 AWR458778:AXC458778 BGN458778:BGY458778 BQJ458778:BQU458778 CAF458778:CAQ458778 CKB458778:CKM458778 CTX458778:CUI458778 DDT458778:DEE458778 DNP458778:DOA458778 DXL458778:DXW458778 EHH458778:EHS458778 ERD458778:ERO458778 FAZ458778:FBK458778 FKV458778:FLG458778 FUR458778:FVC458778 GEN458778:GEY458778 GOJ458778:GOU458778 GYF458778:GYQ458778 HIB458778:HIM458778 HRX458778:HSI458778 IBT458778:ICE458778 ILP458778:IMA458778 IVL458778:IVW458778 JFH458778:JFS458778 JPD458778:JPO458778 JYZ458778:JZK458778 KIV458778:KJG458778 KSR458778:KTC458778 LCN458778:LCY458778 LMJ458778:LMU458778 LWF458778:LWQ458778 MGB458778:MGM458778 MPX458778:MQI458778 MZT458778:NAE458778 NJP458778:NKA458778 NTL458778:NTW458778 ODH458778:ODS458778 OND458778:ONO458778 OWZ458778:OXK458778 PGV458778:PHG458778 PQR458778:PRC458778 QAN458778:QAY458778 QKJ458778:QKU458778 QUF458778:QUQ458778 REB458778:REM458778 RNX458778:ROI458778 RXT458778:RYE458778 SHP458778:SIA458778 SRL458778:SRW458778 TBH458778:TBS458778 TLD458778:TLO458778 TUZ458778:TVK458778 UEV458778:UFG458778 UOR458778:UPC458778 UYN458778:UYY458778 VIJ458778:VIU458778 VSF458778:VSQ458778 WCB458778:WCM458778 WLX458778:WMI458778 WVT458778:WWE458778 JH524314:JS524314 TD524314:TO524314 ACZ524314:ADK524314 AMV524314:ANG524314 AWR524314:AXC524314 BGN524314:BGY524314 BQJ524314:BQU524314 CAF524314:CAQ524314 CKB524314:CKM524314 CTX524314:CUI524314 DDT524314:DEE524314 DNP524314:DOA524314 DXL524314:DXW524314 EHH524314:EHS524314 ERD524314:ERO524314 FAZ524314:FBK524314 FKV524314:FLG524314 FUR524314:FVC524314 GEN524314:GEY524314 GOJ524314:GOU524314 GYF524314:GYQ524314 HIB524314:HIM524314 HRX524314:HSI524314 IBT524314:ICE524314 ILP524314:IMA524314 IVL524314:IVW524314 JFH524314:JFS524314 JPD524314:JPO524314 JYZ524314:JZK524314 KIV524314:KJG524314 KSR524314:KTC524314 LCN524314:LCY524314 LMJ524314:LMU524314 LWF524314:LWQ524314 MGB524314:MGM524314 MPX524314:MQI524314 MZT524314:NAE524314 NJP524314:NKA524314 NTL524314:NTW524314 ODH524314:ODS524314 OND524314:ONO524314 OWZ524314:OXK524314 PGV524314:PHG524314 PQR524314:PRC524314 QAN524314:QAY524314 QKJ524314:QKU524314 QUF524314:QUQ524314 REB524314:REM524314 RNX524314:ROI524314 RXT524314:RYE524314 SHP524314:SIA524314 SRL524314:SRW524314 TBH524314:TBS524314 TLD524314:TLO524314 TUZ524314:TVK524314 UEV524314:UFG524314 UOR524314:UPC524314 UYN524314:UYY524314 VIJ524314:VIU524314 VSF524314:VSQ524314 WCB524314:WCM524314 WLX524314:WMI524314 WVT524314:WWE524314 JH589850:JS589850 TD589850:TO589850 ACZ589850:ADK589850 AMV589850:ANG589850 AWR589850:AXC589850 BGN589850:BGY589850 BQJ589850:BQU589850 CAF589850:CAQ589850 CKB589850:CKM589850 CTX589850:CUI589850 DDT589850:DEE589850 DNP589850:DOA589850 DXL589850:DXW589850 EHH589850:EHS589850 ERD589850:ERO589850 FAZ589850:FBK589850 FKV589850:FLG589850 FUR589850:FVC589850 GEN589850:GEY589850 GOJ589850:GOU589850 GYF589850:GYQ589850 HIB589850:HIM589850 HRX589850:HSI589850 IBT589850:ICE589850 ILP589850:IMA589850 IVL589850:IVW589850 JFH589850:JFS589850 JPD589850:JPO589850 JYZ589850:JZK589850 KIV589850:KJG589850 KSR589850:KTC589850 LCN589850:LCY589850 LMJ589850:LMU589850 LWF589850:LWQ589850 MGB589850:MGM589850 MPX589850:MQI589850 MZT589850:NAE589850 NJP589850:NKA589850 NTL589850:NTW589850 ODH589850:ODS589850 OND589850:ONO589850 OWZ589850:OXK589850 PGV589850:PHG589850 PQR589850:PRC589850 QAN589850:QAY589850 QKJ589850:QKU589850 QUF589850:QUQ589850 REB589850:REM589850 RNX589850:ROI589850 RXT589850:RYE589850 SHP589850:SIA589850 SRL589850:SRW589850 TBH589850:TBS589850 TLD589850:TLO589850 TUZ589850:TVK589850 UEV589850:UFG589850 UOR589850:UPC589850 UYN589850:UYY589850 VIJ589850:VIU589850 VSF589850:VSQ589850 WCB589850:WCM589850 WLX589850:WMI589850 WVT589850:WWE589850 JH655386:JS655386 TD655386:TO655386 ACZ655386:ADK655386 AMV655386:ANG655386 AWR655386:AXC655386 BGN655386:BGY655386 BQJ655386:BQU655386 CAF655386:CAQ655386 CKB655386:CKM655386 CTX655386:CUI655386 DDT655386:DEE655386 DNP655386:DOA655386 DXL655386:DXW655386 EHH655386:EHS655386 ERD655386:ERO655386 FAZ655386:FBK655386 FKV655386:FLG655386 FUR655386:FVC655386 GEN655386:GEY655386 GOJ655386:GOU655386 GYF655386:GYQ655386 HIB655386:HIM655386 HRX655386:HSI655386 IBT655386:ICE655386 ILP655386:IMA655386 IVL655386:IVW655386 JFH655386:JFS655386 JPD655386:JPO655386 JYZ655386:JZK655386 KIV655386:KJG655386 KSR655386:KTC655386 LCN655386:LCY655386 LMJ655386:LMU655386 LWF655386:LWQ655386 MGB655386:MGM655386 MPX655386:MQI655386 MZT655386:NAE655386 NJP655386:NKA655386 NTL655386:NTW655386 ODH655386:ODS655386 OND655386:ONO655386 OWZ655386:OXK655386 PGV655386:PHG655386 PQR655386:PRC655386 QAN655386:QAY655386 QKJ655386:QKU655386 QUF655386:QUQ655386 REB655386:REM655386 RNX655386:ROI655386 RXT655386:RYE655386 SHP655386:SIA655386 SRL655386:SRW655386 TBH655386:TBS655386 TLD655386:TLO655386 TUZ655386:TVK655386 UEV655386:UFG655386 UOR655386:UPC655386 UYN655386:UYY655386 VIJ655386:VIU655386 VSF655386:VSQ655386 WCB655386:WCM655386 WLX655386:WMI655386 WVT655386:WWE655386 JH720922:JS720922 TD720922:TO720922 ACZ720922:ADK720922 AMV720922:ANG720922 AWR720922:AXC720922 BGN720922:BGY720922 BQJ720922:BQU720922 CAF720922:CAQ720922 CKB720922:CKM720922 CTX720922:CUI720922 DDT720922:DEE720922 DNP720922:DOA720922 DXL720922:DXW720922 EHH720922:EHS720922 ERD720922:ERO720922 FAZ720922:FBK720922 FKV720922:FLG720922 FUR720922:FVC720922 GEN720922:GEY720922 GOJ720922:GOU720922 GYF720922:GYQ720922 HIB720922:HIM720922 HRX720922:HSI720922 IBT720922:ICE720922 ILP720922:IMA720922 IVL720922:IVW720922 JFH720922:JFS720922 JPD720922:JPO720922 JYZ720922:JZK720922 KIV720922:KJG720922 KSR720922:KTC720922 LCN720922:LCY720922 LMJ720922:LMU720922 LWF720922:LWQ720922 MGB720922:MGM720922 MPX720922:MQI720922 MZT720922:NAE720922 NJP720922:NKA720922 NTL720922:NTW720922 ODH720922:ODS720922 OND720922:ONO720922 OWZ720922:OXK720922 PGV720922:PHG720922 PQR720922:PRC720922 QAN720922:QAY720922 QKJ720922:QKU720922 QUF720922:QUQ720922 REB720922:REM720922 RNX720922:ROI720922 RXT720922:RYE720922 SHP720922:SIA720922 SRL720922:SRW720922 TBH720922:TBS720922 TLD720922:TLO720922 TUZ720922:TVK720922 UEV720922:UFG720922 UOR720922:UPC720922 UYN720922:UYY720922 VIJ720922:VIU720922 VSF720922:VSQ720922 WCB720922:WCM720922 WLX720922:WMI720922 WVT720922:WWE720922 JH786458:JS786458 TD786458:TO786458 ACZ786458:ADK786458 AMV786458:ANG786458 AWR786458:AXC786458 BGN786458:BGY786458 BQJ786458:BQU786458 CAF786458:CAQ786458 CKB786458:CKM786458 CTX786458:CUI786458 DDT786458:DEE786458 DNP786458:DOA786458 DXL786458:DXW786458 EHH786458:EHS786458 ERD786458:ERO786458 FAZ786458:FBK786458 FKV786458:FLG786458 FUR786458:FVC786458 GEN786458:GEY786458 GOJ786458:GOU786458 GYF786458:GYQ786458 HIB786458:HIM786458 HRX786458:HSI786458 IBT786458:ICE786458 ILP786458:IMA786458 IVL786458:IVW786458 JFH786458:JFS786458 JPD786458:JPO786458 JYZ786458:JZK786458 KIV786458:KJG786458 KSR786458:KTC786458 LCN786458:LCY786458 LMJ786458:LMU786458 LWF786458:LWQ786458 MGB786458:MGM786458 MPX786458:MQI786458 MZT786458:NAE786458 NJP786458:NKA786458 NTL786458:NTW786458 ODH786458:ODS786458 OND786458:ONO786458 OWZ786458:OXK786458 PGV786458:PHG786458 PQR786458:PRC786458 QAN786458:QAY786458 QKJ786458:QKU786458 QUF786458:QUQ786458 REB786458:REM786458 RNX786458:ROI786458 RXT786458:RYE786458 SHP786458:SIA786458 SRL786458:SRW786458 TBH786458:TBS786458 TLD786458:TLO786458 TUZ786458:TVK786458 UEV786458:UFG786458 UOR786458:UPC786458 UYN786458:UYY786458 VIJ786458:VIU786458 VSF786458:VSQ786458 WCB786458:WCM786458 WLX786458:WMI786458 WVT786458:WWE786458 JH851994:JS851994 TD851994:TO851994 ACZ851994:ADK851994 AMV851994:ANG851994 AWR851994:AXC851994 BGN851994:BGY851994 BQJ851994:BQU851994 CAF851994:CAQ851994 CKB851994:CKM851994 CTX851994:CUI851994 DDT851994:DEE851994 DNP851994:DOA851994 DXL851994:DXW851994 EHH851994:EHS851994 ERD851994:ERO851994 FAZ851994:FBK851994 FKV851994:FLG851994 FUR851994:FVC851994 GEN851994:GEY851994 GOJ851994:GOU851994 GYF851994:GYQ851994 HIB851994:HIM851994 HRX851994:HSI851994 IBT851994:ICE851994 ILP851994:IMA851994 IVL851994:IVW851994 JFH851994:JFS851994 JPD851994:JPO851994 JYZ851994:JZK851994 KIV851994:KJG851994 KSR851994:KTC851994 LCN851994:LCY851994 LMJ851994:LMU851994 LWF851994:LWQ851994 MGB851994:MGM851994 MPX851994:MQI851994 MZT851994:NAE851994 NJP851994:NKA851994 NTL851994:NTW851994 ODH851994:ODS851994 OND851994:ONO851994 OWZ851994:OXK851994 PGV851994:PHG851994 PQR851994:PRC851994 QAN851994:QAY851994 QKJ851994:QKU851994 QUF851994:QUQ851994 REB851994:REM851994 RNX851994:ROI851994 RXT851994:RYE851994 SHP851994:SIA851994 SRL851994:SRW851994 TBH851994:TBS851994 TLD851994:TLO851994 TUZ851994:TVK851994 UEV851994:UFG851994 UOR851994:UPC851994 UYN851994:UYY851994 VIJ851994:VIU851994 VSF851994:VSQ851994 WCB851994:WCM851994 WLX851994:WMI851994 WVT851994:WWE851994 JH917530:JS917530 TD917530:TO917530 ACZ917530:ADK917530 AMV917530:ANG917530 AWR917530:AXC917530 BGN917530:BGY917530 BQJ917530:BQU917530 CAF917530:CAQ917530 CKB917530:CKM917530 CTX917530:CUI917530 DDT917530:DEE917530 DNP917530:DOA917530 DXL917530:DXW917530 EHH917530:EHS917530 ERD917530:ERO917530 FAZ917530:FBK917530 FKV917530:FLG917530 FUR917530:FVC917530 GEN917530:GEY917530 GOJ917530:GOU917530 GYF917530:GYQ917530 HIB917530:HIM917530 HRX917530:HSI917530 IBT917530:ICE917530 ILP917530:IMA917530 IVL917530:IVW917530 JFH917530:JFS917530 JPD917530:JPO917530 JYZ917530:JZK917530 KIV917530:KJG917530 KSR917530:KTC917530 LCN917530:LCY917530 LMJ917530:LMU917530 LWF917530:LWQ917530 MGB917530:MGM917530 MPX917530:MQI917530 MZT917530:NAE917530 NJP917530:NKA917530 NTL917530:NTW917530 ODH917530:ODS917530 OND917530:ONO917530 OWZ917530:OXK917530 PGV917530:PHG917530 PQR917530:PRC917530 QAN917530:QAY917530 QKJ917530:QKU917530 QUF917530:QUQ917530 REB917530:REM917530 RNX917530:ROI917530 RXT917530:RYE917530 SHP917530:SIA917530 SRL917530:SRW917530 TBH917530:TBS917530 TLD917530:TLO917530 TUZ917530:TVK917530 UEV917530:UFG917530 UOR917530:UPC917530 UYN917530:UYY917530 VIJ917530:VIU917530 VSF917530:VSQ917530 WCB917530:WCM917530 WLX917530:WMI917530 WVT917530:WWE917530 JH983066:JS983066 TD983066:TO983066 ACZ983066:ADK983066 AMV983066:ANG983066 AWR983066:AXC983066 BGN983066:BGY983066 BQJ983066:BQU983066 CAF983066:CAQ983066 CKB983066:CKM983066 CTX983066:CUI983066 DDT983066:DEE983066 DNP983066:DOA983066 DXL983066:DXW983066 EHH983066:EHS983066 ERD983066:ERO983066 FAZ983066:FBK983066 FKV983066:FLG983066 FUR983066:FVC983066 GEN983066:GEY983066 GOJ983066:GOU983066 GYF983066:GYQ983066 HIB983066:HIM983066 HRX983066:HSI983066 IBT983066:ICE983066 ILP983066:IMA983066 IVL983066:IVW983066 JFH983066:JFS983066 JPD983066:JPO983066 JYZ983066:JZK983066 KIV983066:KJG983066 KSR983066:KTC983066 LCN983066:LCY983066 LMJ983066:LMU983066 LWF983066:LWQ983066 MGB983066:MGM983066 MPX983066:MQI983066 MZT983066:NAE983066 NJP983066:NKA983066 NTL983066:NTW983066 ODH983066:ODS983066 OND983066:ONO983066 OWZ983066:OXK983066 PGV983066:PHG983066 PQR983066:PRC983066 QAN983066:QAY983066 QKJ983066:QKU983066 QUF983066:QUQ983066 REB983066:REM983066 RNX983066:ROI983066 RXT983066:RYE983066 SHP983066:SIA983066 SRL983066:SRW983066 TBH983066:TBS983066 TLD983066:TLO983066 TUZ983066:TVK983066 UEV983066:UFG983066 UOR983066:UPC983066 UYN983066:UYY983066 VIJ983066:VIU983066 VSF983066:VSQ983066 WCB983066:WCM983066 WLX983066:WMI983066 W29:W32 L131101:W131104 L196637:W196640 L262173:W262176 L327709:W327712 L393245:W393248 L458781:W458784 L524317:W524320 L589853:W589856 L655389:W655392 L720925:W720928 L786461:W786464 L851997:W852000 L917533:W917536 L983069:W983072 L65562:W65562 L131098:W131098 L196634:W196634 L262170:W262170 L327706:W327706 L393242:W393242 L458778:W458778 L524314:W524314 L589850:W589850 L655386:W655386 L720922:W720922 L786458:W786458 L851994:W851994 L917530:W917530 L983066:W983066 L65565:W65568"/>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WWB983064:WWB983065 WVZ983064:WVZ983065 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dataValidation allowBlank="1" showInputMessage="1" showErrorMessage="1" prompt="Для выбора выполните двойной щелчок левой клавиши мыши по соответствующей ячейке." sqref="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27704:U327705 U393240:U39324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458776:U45877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524312:U52431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589848:U58984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655384:U65538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720920:U72092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786456:U78645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851992:U85199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917528:U91752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983064:U98306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65560:U6556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131096:U13109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196632:U19663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WWC983064:WWC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U24: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U262168:U262169"/>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6">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69</v>
      </c>
    </row>
    <row r="2" spans="1:20" ht="22.5">
      <c r="F2" s="1202" t="s">
        <v>492</v>
      </c>
      <c r="G2" s="1203"/>
      <c r="H2" s="1204"/>
      <c r="I2" s="642"/>
    </row>
    <row r="3" spans="1:20" ht="3" customHeight="1"/>
    <row r="4" spans="1:20" s="572" customFormat="1" ht="11.25">
      <c r="A4" s="592"/>
      <c r="B4" s="592"/>
      <c r="C4" s="592"/>
      <c r="D4" s="592"/>
      <c r="F4" s="1163" t="s">
        <v>454</v>
      </c>
      <c r="G4" s="1163"/>
      <c r="H4" s="1163"/>
      <c r="I4" s="1205"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05"/>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493</v>
      </c>
      <c r="H7" s="606" t="str">
        <f>IF(dateCh="","",dateCh)</f>
        <v>27.12.2021</v>
      </c>
      <c r="I7" s="583" t="s">
        <v>494</v>
      </c>
      <c r="J7" s="617"/>
      <c r="K7" s="592"/>
      <c r="L7" s="592"/>
      <c r="M7" s="592"/>
      <c r="N7" s="592"/>
      <c r="O7" s="592"/>
      <c r="P7" s="592"/>
      <c r="Q7" s="592"/>
      <c r="R7" s="592"/>
      <c r="S7" s="592"/>
      <c r="T7" s="592"/>
    </row>
    <row r="8" spans="1:20" s="572" customFormat="1" ht="45">
      <c r="A8" s="1206">
        <v>1</v>
      </c>
      <c r="B8" s="592"/>
      <c r="C8" s="592"/>
      <c r="D8" s="592"/>
      <c r="F8" s="618" t="str">
        <f>"2." &amp;mergeValue(A8)</f>
        <v>2.1</v>
      </c>
      <c r="G8" s="634" t="s">
        <v>495</v>
      </c>
      <c r="H8" s="606"/>
      <c r="I8" s="583" t="s">
        <v>592</v>
      </c>
      <c r="J8" s="617"/>
      <c r="K8" s="592"/>
      <c r="L8" s="592"/>
      <c r="M8" s="592"/>
      <c r="N8" s="592"/>
      <c r="O8" s="592"/>
      <c r="P8" s="592"/>
      <c r="Q8" s="592"/>
      <c r="R8" s="592"/>
      <c r="S8" s="592"/>
      <c r="T8" s="592"/>
    </row>
    <row r="9" spans="1:20" s="572" customFormat="1" ht="22.5">
      <c r="A9" s="1206"/>
      <c r="B9" s="592"/>
      <c r="C9" s="592"/>
      <c r="D9" s="592"/>
      <c r="F9" s="618" t="str">
        <f>"3." &amp;mergeValue(A9)</f>
        <v>3.1</v>
      </c>
      <c r="G9" s="634" t="s">
        <v>496</v>
      </c>
      <c r="H9" s="606"/>
      <c r="I9" s="583" t="s">
        <v>590</v>
      </c>
      <c r="J9" s="617"/>
      <c r="K9" s="592"/>
      <c r="L9" s="592"/>
      <c r="M9" s="592"/>
      <c r="N9" s="592"/>
      <c r="O9" s="592"/>
      <c r="P9" s="592"/>
      <c r="Q9" s="592"/>
      <c r="R9" s="592"/>
      <c r="S9" s="592"/>
      <c r="T9" s="592"/>
    </row>
    <row r="10" spans="1:20" s="572" customFormat="1" ht="22.5">
      <c r="A10" s="1206"/>
      <c r="B10" s="592"/>
      <c r="C10" s="592"/>
      <c r="D10" s="592"/>
      <c r="F10" s="618" t="str">
        <f>"4."&amp;mergeValue(A10)</f>
        <v>4.1</v>
      </c>
      <c r="G10" s="634" t="s">
        <v>497</v>
      </c>
      <c r="H10" s="607" t="s">
        <v>458</v>
      </c>
      <c r="I10" s="583"/>
      <c r="J10" s="617"/>
      <c r="K10" s="592"/>
      <c r="L10" s="592"/>
      <c r="M10" s="592"/>
      <c r="N10" s="592"/>
      <c r="O10" s="592"/>
      <c r="P10" s="592"/>
      <c r="Q10" s="592"/>
      <c r="R10" s="592"/>
      <c r="S10" s="592"/>
      <c r="T10" s="592"/>
    </row>
    <row r="11" spans="1:20" s="572" customFormat="1" ht="18.75">
      <c r="A11" s="1206"/>
      <c r="B11" s="1206">
        <v>1</v>
      </c>
      <c r="C11" s="625"/>
      <c r="D11" s="625"/>
      <c r="F11" s="618" t="str">
        <f>"4."&amp;mergeValue(A11) &amp;"."&amp;mergeValue(B11)</f>
        <v>4.1.1</v>
      </c>
      <c r="G11" s="613" t="s">
        <v>594</v>
      </c>
      <c r="H11" s="606" t="str">
        <f>IF(region_name="","",region_name)</f>
        <v>г.Санкт-Петербург</v>
      </c>
      <c r="I11" s="583" t="s">
        <v>500</v>
      </c>
      <c r="J11" s="617"/>
      <c r="K11" s="592"/>
      <c r="L11" s="592"/>
      <c r="M11" s="592"/>
      <c r="N11" s="592"/>
      <c r="O11" s="592"/>
      <c r="P11" s="592"/>
      <c r="Q11" s="592"/>
      <c r="R11" s="592"/>
      <c r="S11" s="592"/>
      <c r="T11" s="592"/>
    </row>
    <row r="12" spans="1:20" s="572" customFormat="1" ht="22.5">
      <c r="A12" s="1206"/>
      <c r="B12" s="1206"/>
      <c r="C12" s="1206">
        <v>1</v>
      </c>
      <c r="D12" s="625"/>
      <c r="F12" s="618" t="str">
        <f>"4."&amp;mergeValue(A12) &amp;"."&amp;mergeValue(B12)&amp;"."&amp;mergeValue(C12)</f>
        <v>4.1.1.1</v>
      </c>
      <c r="G12" s="624" t="s">
        <v>498</v>
      </c>
      <c r="H12" s="606"/>
      <c r="I12" s="583" t="s">
        <v>501</v>
      </c>
      <c r="J12" s="617"/>
      <c r="K12" s="592"/>
      <c r="L12" s="592"/>
      <c r="M12" s="592"/>
      <c r="N12" s="592"/>
      <c r="O12" s="592"/>
      <c r="P12" s="592"/>
      <c r="Q12" s="592"/>
      <c r="R12" s="592"/>
      <c r="S12" s="592"/>
      <c r="T12" s="592"/>
    </row>
    <row r="13" spans="1:20" s="572" customFormat="1" ht="39" customHeight="1">
      <c r="A13" s="1206"/>
      <c r="B13" s="1206"/>
      <c r="C13" s="1206"/>
      <c r="D13" s="625">
        <v>1</v>
      </c>
      <c r="F13" s="618" t="str">
        <f>"4."&amp;mergeValue(A13) &amp;"."&amp;mergeValue(B13)&amp;"."&amp;mergeValue(C13)&amp;"."&amp;mergeValue(D13)</f>
        <v>4.1.1.1.1</v>
      </c>
      <c r="G13" s="635" t="s">
        <v>499</v>
      </c>
      <c r="H13" s="606"/>
      <c r="I13" s="1207" t="s">
        <v>593</v>
      </c>
      <c r="J13" s="617"/>
      <c r="K13" s="592"/>
      <c r="L13" s="592"/>
      <c r="M13" s="592"/>
      <c r="N13" s="592"/>
      <c r="O13" s="592"/>
      <c r="P13" s="592"/>
      <c r="Q13" s="592"/>
      <c r="R13" s="592"/>
      <c r="S13" s="592"/>
      <c r="T13" s="592"/>
    </row>
    <row r="14" spans="1:20" s="572" customFormat="1" ht="18.75">
      <c r="A14" s="1206"/>
      <c r="B14" s="1206"/>
      <c r="C14" s="1206"/>
      <c r="D14" s="625"/>
      <c r="F14" s="621"/>
      <c r="G14" s="552" t="s">
        <v>4</v>
      </c>
      <c r="H14" s="626"/>
      <c r="I14" s="1207"/>
      <c r="J14" s="617"/>
      <c r="K14" s="592"/>
      <c r="L14" s="592"/>
      <c r="M14" s="592"/>
      <c r="N14" s="592"/>
      <c r="O14" s="592"/>
      <c r="P14" s="592"/>
      <c r="Q14" s="592"/>
      <c r="R14" s="592"/>
      <c r="S14" s="592"/>
      <c r="T14" s="592"/>
    </row>
    <row r="15" spans="1:20" s="572" customFormat="1" ht="18.75">
      <c r="A15" s="1206"/>
      <c r="B15" s="1206"/>
      <c r="C15" s="625"/>
      <c r="D15" s="625"/>
      <c r="F15" s="636"/>
      <c r="G15" s="579" t="s">
        <v>403</v>
      </c>
      <c r="H15" s="637"/>
      <c r="I15" s="638"/>
      <c r="J15" s="617"/>
      <c r="K15" s="592"/>
      <c r="L15" s="592"/>
      <c r="M15" s="592"/>
      <c r="N15" s="592"/>
      <c r="O15" s="592"/>
      <c r="P15" s="592"/>
      <c r="Q15" s="592"/>
      <c r="R15" s="592"/>
      <c r="S15" s="592"/>
      <c r="T15" s="592"/>
    </row>
    <row r="16" spans="1:20" s="572" customFormat="1" ht="18.75">
      <c r="A16" s="1206"/>
      <c r="B16" s="592"/>
      <c r="C16" s="592"/>
      <c r="D16" s="592"/>
      <c r="F16" s="621"/>
      <c r="G16" s="560" t="s">
        <v>507</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506</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201" t="s">
        <v>595</v>
      </c>
      <c r="H19" s="1201"/>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6">
    <tabColor rgb="FFEAEBEE"/>
    <pageSetUpPr fitToPage="1"/>
  </sheetPr>
  <dimension ref="A1:AH34"/>
  <sheetViews>
    <sheetView showGridLines="0" topLeftCell="I4" zoomScaleNormal="100" workbookViewId="0"/>
  </sheetViews>
  <sheetFormatPr defaultColWidth="10.5703125" defaultRowHeight="14.25"/>
  <cols>
    <col min="1" max="6" width="10.5703125" style="478" hidden="1" customWidth="1"/>
    <col min="7" max="8" width="9.140625" style="485" hidden="1" customWidth="1"/>
    <col min="9" max="9" width="3.7109375" style="485" customWidth="1"/>
    <col min="10" max="11" width="3.7109375" style="484" customWidth="1"/>
    <col min="12" max="12" width="12.7109375" style="478" customWidth="1"/>
    <col min="13" max="13" width="44.7109375" style="478" customWidth="1"/>
    <col min="14" max="14" width="2.140625" style="478" hidden="1" customWidth="1"/>
    <col min="15" max="17" width="23.7109375" style="478" hidden="1" customWidth="1"/>
    <col min="18" max="18" width="11.7109375" style="478" customWidth="1"/>
    <col min="19" max="19" width="3.7109375" style="478" customWidth="1"/>
    <col min="20" max="20" width="11.7109375" style="478" customWidth="1"/>
    <col min="21" max="21" width="8.5703125" style="478" hidden="1" customWidth="1"/>
    <col min="22" max="22" width="4.7109375" style="478" customWidth="1"/>
    <col min="23" max="23" width="115.7109375" style="478" customWidth="1"/>
    <col min="24" max="26" width="10.5703125" style="502"/>
    <col min="27" max="27" width="10.140625" style="502" customWidth="1"/>
    <col min="28" max="34" width="10.5703125" style="502"/>
    <col min="35" max="256" width="10.5703125" style="478"/>
    <col min="257" max="264" width="0" style="478" hidden="1" customWidth="1"/>
    <col min="265" max="267" width="3.7109375" style="478" customWidth="1"/>
    <col min="268" max="268" width="12.7109375" style="478" customWidth="1"/>
    <col min="269" max="269" width="47.42578125" style="478" customWidth="1"/>
    <col min="270" max="273" width="0" style="478" hidden="1" customWidth="1"/>
    <col min="274" max="274" width="11.7109375" style="478" customWidth="1"/>
    <col min="275" max="275" width="6.42578125" style="478" bestFit="1" customWidth="1"/>
    <col min="276" max="276" width="11.7109375" style="478" customWidth="1"/>
    <col min="277" max="277" width="0" style="478" hidden="1" customWidth="1"/>
    <col min="278" max="278" width="3.7109375" style="478" customWidth="1"/>
    <col min="279" max="279" width="11.140625" style="478" bestFit="1" customWidth="1"/>
    <col min="280" max="282" width="10.5703125" style="478"/>
    <col min="283" max="283" width="10.140625" style="478" customWidth="1"/>
    <col min="284" max="512" width="10.5703125" style="478"/>
    <col min="513" max="520" width="0" style="478" hidden="1" customWidth="1"/>
    <col min="521" max="523" width="3.7109375" style="478" customWidth="1"/>
    <col min="524" max="524" width="12.7109375" style="478" customWidth="1"/>
    <col min="525" max="525" width="47.42578125" style="478" customWidth="1"/>
    <col min="526" max="529" width="0" style="478" hidden="1" customWidth="1"/>
    <col min="530" max="530" width="11.7109375" style="478" customWidth="1"/>
    <col min="531" max="531" width="6.42578125" style="478" bestFit="1" customWidth="1"/>
    <col min="532" max="532" width="11.7109375" style="478" customWidth="1"/>
    <col min="533" max="533" width="0" style="478" hidden="1" customWidth="1"/>
    <col min="534" max="534" width="3.7109375" style="478" customWidth="1"/>
    <col min="535" max="535" width="11.140625" style="478" bestFit="1" customWidth="1"/>
    <col min="536" max="538" width="10.5703125" style="478"/>
    <col min="539" max="539" width="10.140625" style="478" customWidth="1"/>
    <col min="540" max="768" width="10.5703125" style="478"/>
    <col min="769" max="776" width="0" style="478" hidden="1" customWidth="1"/>
    <col min="777" max="779" width="3.7109375" style="478" customWidth="1"/>
    <col min="780" max="780" width="12.7109375" style="478" customWidth="1"/>
    <col min="781" max="781" width="47.42578125" style="478" customWidth="1"/>
    <col min="782" max="785" width="0" style="478" hidden="1" customWidth="1"/>
    <col min="786" max="786" width="11.7109375" style="478" customWidth="1"/>
    <col min="787" max="787" width="6.42578125" style="478" bestFit="1" customWidth="1"/>
    <col min="788" max="788" width="11.7109375" style="478" customWidth="1"/>
    <col min="789" max="789" width="0" style="478" hidden="1" customWidth="1"/>
    <col min="790" max="790" width="3.7109375" style="478" customWidth="1"/>
    <col min="791" max="791" width="11.140625" style="478" bestFit="1" customWidth="1"/>
    <col min="792" max="794" width="10.5703125" style="478"/>
    <col min="795" max="795" width="10.140625" style="478" customWidth="1"/>
    <col min="796" max="1024" width="10.5703125" style="478"/>
    <col min="1025" max="1032" width="0" style="478" hidden="1" customWidth="1"/>
    <col min="1033" max="1035" width="3.7109375" style="478" customWidth="1"/>
    <col min="1036" max="1036" width="12.7109375" style="478" customWidth="1"/>
    <col min="1037" max="1037" width="47.42578125" style="478" customWidth="1"/>
    <col min="1038" max="1041" width="0" style="478" hidden="1" customWidth="1"/>
    <col min="1042" max="1042" width="11.7109375" style="478" customWidth="1"/>
    <col min="1043" max="1043" width="6.42578125" style="478" bestFit="1" customWidth="1"/>
    <col min="1044" max="1044" width="11.7109375" style="478" customWidth="1"/>
    <col min="1045" max="1045" width="0" style="478" hidden="1" customWidth="1"/>
    <col min="1046" max="1046" width="3.7109375" style="478" customWidth="1"/>
    <col min="1047" max="1047" width="11.140625" style="478" bestFit="1" customWidth="1"/>
    <col min="1048" max="1050" width="10.5703125" style="478"/>
    <col min="1051" max="1051" width="10.140625" style="478" customWidth="1"/>
    <col min="1052" max="1280" width="10.5703125" style="478"/>
    <col min="1281" max="1288" width="0" style="478" hidden="1" customWidth="1"/>
    <col min="1289" max="1291" width="3.7109375" style="478" customWidth="1"/>
    <col min="1292" max="1292" width="12.7109375" style="478" customWidth="1"/>
    <col min="1293" max="1293" width="47.42578125" style="478" customWidth="1"/>
    <col min="1294" max="1297" width="0" style="478" hidden="1" customWidth="1"/>
    <col min="1298" max="1298" width="11.7109375" style="478" customWidth="1"/>
    <col min="1299" max="1299" width="6.42578125" style="478" bestFit="1" customWidth="1"/>
    <col min="1300" max="1300" width="11.7109375" style="478" customWidth="1"/>
    <col min="1301" max="1301" width="0" style="478" hidden="1" customWidth="1"/>
    <col min="1302" max="1302" width="3.7109375" style="478" customWidth="1"/>
    <col min="1303" max="1303" width="11.140625" style="478" bestFit="1" customWidth="1"/>
    <col min="1304" max="1306" width="10.5703125" style="478"/>
    <col min="1307" max="1307" width="10.140625" style="478" customWidth="1"/>
    <col min="1308" max="1536" width="10.5703125" style="478"/>
    <col min="1537" max="1544" width="0" style="478" hidden="1" customWidth="1"/>
    <col min="1545" max="1547" width="3.7109375" style="478" customWidth="1"/>
    <col min="1548" max="1548" width="12.7109375" style="478" customWidth="1"/>
    <col min="1549" max="1549" width="47.42578125" style="478" customWidth="1"/>
    <col min="1550" max="1553" width="0" style="478" hidden="1" customWidth="1"/>
    <col min="1554" max="1554" width="11.7109375" style="478" customWidth="1"/>
    <col min="1555" max="1555" width="6.42578125" style="478" bestFit="1" customWidth="1"/>
    <col min="1556" max="1556" width="11.7109375" style="478" customWidth="1"/>
    <col min="1557" max="1557" width="0" style="478" hidden="1" customWidth="1"/>
    <col min="1558" max="1558" width="3.7109375" style="478" customWidth="1"/>
    <col min="1559" max="1559" width="11.140625" style="478" bestFit="1" customWidth="1"/>
    <col min="1560" max="1562" width="10.5703125" style="478"/>
    <col min="1563" max="1563" width="10.140625" style="478" customWidth="1"/>
    <col min="1564" max="1792" width="10.5703125" style="478"/>
    <col min="1793" max="1800" width="0" style="478" hidden="1" customWidth="1"/>
    <col min="1801" max="1803" width="3.7109375" style="478" customWidth="1"/>
    <col min="1804" max="1804" width="12.7109375" style="478" customWidth="1"/>
    <col min="1805" max="1805" width="47.42578125" style="478" customWidth="1"/>
    <col min="1806" max="1809" width="0" style="478" hidden="1" customWidth="1"/>
    <col min="1810" max="1810" width="11.7109375" style="478" customWidth="1"/>
    <col min="1811" max="1811" width="6.42578125" style="478" bestFit="1" customWidth="1"/>
    <col min="1812" max="1812" width="11.7109375" style="478" customWidth="1"/>
    <col min="1813" max="1813" width="0" style="478" hidden="1" customWidth="1"/>
    <col min="1814" max="1814" width="3.7109375" style="478" customWidth="1"/>
    <col min="1815" max="1815" width="11.140625" style="478" bestFit="1" customWidth="1"/>
    <col min="1816" max="1818" width="10.5703125" style="478"/>
    <col min="1819" max="1819" width="10.140625" style="478" customWidth="1"/>
    <col min="1820" max="2048" width="10.5703125" style="478"/>
    <col min="2049" max="2056" width="0" style="478" hidden="1" customWidth="1"/>
    <col min="2057" max="2059" width="3.7109375" style="478" customWidth="1"/>
    <col min="2060" max="2060" width="12.7109375" style="478" customWidth="1"/>
    <col min="2061" max="2061" width="47.42578125" style="478" customWidth="1"/>
    <col min="2062" max="2065" width="0" style="478" hidden="1" customWidth="1"/>
    <col min="2066" max="2066" width="11.7109375" style="478" customWidth="1"/>
    <col min="2067" max="2067" width="6.42578125" style="478" bestFit="1" customWidth="1"/>
    <col min="2068" max="2068" width="11.7109375" style="478" customWidth="1"/>
    <col min="2069" max="2069" width="0" style="478" hidden="1" customWidth="1"/>
    <col min="2070" max="2070" width="3.7109375" style="478" customWidth="1"/>
    <col min="2071" max="2071" width="11.140625" style="478" bestFit="1" customWidth="1"/>
    <col min="2072" max="2074" width="10.5703125" style="478"/>
    <col min="2075" max="2075" width="10.140625" style="478" customWidth="1"/>
    <col min="2076" max="2304" width="10.5703125" style="478"/>
    <col min="2305" max="2312" width="0" style="478" hidden="1" customWidth="1"/>
    <col min="2313" max="2315" width="3.7109375" style="478" customWidth="1"/>
    <col min="2316" max="2316" width="12.7109375" style="478" customWidth="1"/>
    <col min="2317" max="2317" width="47.42578125" style="478" customWidth="1"/>
    <col min="2318" max="2321" width="0" style="478" hidden="1" customWidth="1"/>
    <col min="2322" max="2322" width="11.7109375" style="478" customWidth="1"/>
    <col min="2323" max="2323" width="6.42578125" style="478" bestFit="1" customWidth="1"/>
    <col min="2324" max="2324" width="11.7109375" style="478" customWidth="1"/>
    <col min="2325" max="2325" width="0" style="478" hidden="1" customWidth="1"/>
    <col min="2326" max="2326" width="3.7109375" style="478" customWidth="1"/>
    <col min="2327" max="2327" width="11.140625" style="478" bestFit="1" customWidth="1"/>
    <col min="2328" max="2330" width="10.5703125" style="478"/>
    <col min="2331" max="2331" width="10.140625" style="478" customWidth="1"/>
    <col min="2332" max="2560" width="10.5703125" style="478"/>
    <col min="2561" max="2568" width="0" style="478" hidden="1" customWidth="1"/>
    <col min="2569" max="2571" width="3.7109375" style="478" customWidth="1"/>
    <col min="2572" max="2572" width="12.7109375" style="478" customWidth="1"/>
    <col min="2573" max="2573" width="47.42578125" style="478" customWidth="1"/>
    <col min="2574" max="2577" width="0" style="478" hidden="1" customWidth="1"/>
    <col min="2578" max="2578" width="11.7109375" style="478" customWidth="1"/>
    <col min="2579" max="2579" width="6.42578125" style="478" bestFit="1" customWidth="1"/>
    <col min="2580" max="2580" width="11.7109375" style="478" customWidth="1"/>
    <col min="2581" max="2581" width="0" style="478" hidden="1" customWidth="1"/>
    <col min="2582" max="2582" width="3.7109375" style="478" customWidth="1"/>
    <col min="2583" max="2583" width="11.140625" style="478" bestFit="1" customWidth="1"/>
    <col min="2584" max="2586" width="10.5703125" style="478"/>
    <col min="2587" max="2587" width="10.140625" style="478" customWidth="1"/>
    <col min="2588" max="2816" width="10.5703125" style="478"/>
    <col min="2817" max="2824" width="0" style="478" hidden="1" customWidth="1"/>
    <col min="2825" max="2827" width="3.7109375" style="478" customWidth="1"/>
    <col min="2828" max="2828" width="12.7109375" style="478" customWidth="1"/>
    <col min="2829" max="2829" width="47.42578125" style="478" customWidth="1"/>
    <col min="2830" max="2833" width="0" style="478" hidden="1" customWidth="1"/>
    <col min="2834" max="2834" width="11.7109375" style="478" customWidth="1"/>
    <col min="2835" max="2835" width="6.42578125" style="478" bestFit="1" customWidth="1"/>
    <col min="2836" max="2836" width="11.7109375" style="478" customWidth="1"/>
    <col min="2837" max="2837" width="0" style="478" hidden="1" customWidth="1"/>
    <col min="2838" max="2838" width="3.7109375" style="478" customWidth="1"/>
    <col min="2839" max="2839" width="11.140625" style="478" bestFit="1" customWidth="1"/>
    <col min="2840" max="2842" width="10.5703125" style="478"/>
    <col min="2843" max="2843" width="10.140625" style="478" customWidth="1"/>
    <col min="2844" max="3072" width="10.5703125" style="478"/>
    <col min="3073" max="3080" width="0" style="478" hidden="1" customWidth="1"/>
    <col min="3081" max="3083" width="3.7109375" style="478" customWidth="1"/>
    <col min="3084" max="3084" width="12.7109375" style="478" customWidth="1"/>
    <col min="3085" max="3085" width="47.42578125" style="478" customWidth="1"/>
    <col min="3086" max="3089" width="0" style="478" hidden="1" customWidth="1"/>
    <col min="3090" max="3090" width="11.7109375" style="478" customWidth="1"/>
    <col min="3091" max="3091" width="6.42578125" style="478" bestFit="1" customWidth="1"/>
    <col min="3092" max="3092" width="11.7109375" style="478" customWidth="1"/>
    <col min="3093" max="3093" width="0" style="478" hidden="1" customWidth="1"/>
    <col min="3094" max="3094" width="3.7109375" style="478" customWidth="1"/>
    <col min="3095" max="3095" width="11.140625" style="478" bestFit="1" customWidth="1"/>
    <col min="3096" max="3098" width="10.5703125" style="478"/>
    <col min="3099" max="3099" width="10.140625" style="478" customWidth="1"/>
    <col min="3100" max="3328" width="10.5703125" style="478"/>
    <col min="3329" max="3336" width="0" style="478" hidden="1" customWidth="1"/>
    <col min="3337" max="3339" width="3.7109375" style="478" customWidth="1"/>
    <col min="3340" max="3340" width="12.7109375" style="478" customWidth="1"/>
    <col min="3341" max="3341" width="47.42578125" style="478" customWidth="1"/>
    <col min="3342" max="3345" width="0" style="478" hidden="1" customWidth="1"/>
    <col min="3346" max="3346" width="11.7109375" style="478" customWidth="1"/>
    <col min="3347" max="3347" width="6.42578125" style="478" bestFit="1" customWidth="1"/>
    <col min="3348" max="3348" width="11.7109375" style="478" customWidth="1"/>
    <col min="3349" max="3349" width="0" style="478" hidden="1" customWidth="1"/>
    <col min="3350" max="3350" width="3.7109375" style="478" customWidth="1"/>
    <col min="3351" max="3351" width="11.140625" style="478" bestFit="1" customWidth="1"/>
    <col min="3352" max="3354" width="10.5703125" style="478"/>
    <col min="3355" max="3355" width="10.140625" style="478" customWidth="1"/>
    <col min="3356" max="3584" width="10.5703125" style="478"/>
    <col min="3585" max="3592" width="0" style="478" hidden="1" customWidth="1"/>
    <col min="3593" max="3595" width="3.7109375" style="478" customWidth="1"/>
    <col min="3596" max="3596" width="12.7109375" style="478" customWidth="1"/>
    <col min="3597" max="3597" width="47.42578125" style="478" customWidth="1"/>
    <col min="3598" max="3601" width="0" style="478" hidden="1" customWidth="1"/>
    <col min="3602" max="3602" width="11.7109375" style="478" customWidth="1"/>
    <col min="3603" max="3603" width="6.42578125" style="478" bestFit="1" customWidth="1"/>
    <col min="3604" max="3604" width="11.7109375" style="478" customWidth="1"/>
    <col min="3605" max="3605" width="0" style="478" hidden="1" customWidth="1"/>
    <col min="3606" max="3606" width="3.7109375" style="478" customWidth="1"/>
    <col min="3607" max="3607" width="11.140625" style="478" bestFit="1" customWidth="1"/>
    <col min="3608" max="3610" width="10.5703125" style="478"/>
    <col min="3611" max="3611" width="10.140625" style="478" customWidth="1"/>
    <col min="3612" max="3840" width="10.5703125" style="478"/>
    <col min="3841" max="3848" width="0" style="478" hidden="1" customWidth="1"/>
    <col min="3849" max="3851" width="3.7109375" style="478" customWidth="1"/>
    <col min="3852" max="3852" width="12.7109375" style="478" customWidth="1"/>
    <col min="3853" max="3853" width="47.42578125" style="478" customWidth="1"/>
    <col min="3854" max="3857" width="0" style="478" hidden="1" customWidth="1"/>
    <col min="3858" max="3858" width="11.7109375" style="478" customWidth="1"/>
    <col min="3859" max="3859" width="6.42578125" style="478" bestFit="1" customWidth="1"/>
    <col min="3860" max="3860" width="11.7109375" style="478" customWidth="1"/>
    <col min="3861" max="3861" width="0" style="478" hidden="1" customWidth="1"/>
    <col min="3862" max="3862" width="3.7109375" style="478" customWidth="1"/>
    <col min="3863" max="3863" width="11.140625" style="478" bestFit="1" customWidth="1"/>
    <col min="3864" max="3866" width="10.5703125" style="478"/>
    <col min="3867" max="3867" width="10.140625" style="478" customWidth="1"/>
    <col min="3868" max="4096" width="10.5703125" style="478"/>
    <col min="4097" max="4104" width="0" style="478" hidden="1" customWidth="1"/>
    <col min="4105" max="4107" width="3.7109375" style="478" customWidth="1"/>
    <col min="4108" max="4108" width="12.7109375" style="478" customWidth="1"/>
    <col min="4109" max="4109" width="47.42578125" style="478" customWidth="1"/>
    <col min="4110" max="4113" width="0" style="478" hidden="1" customWidth="1"/>
    <col min="4114" max="4114" width="11.7109375" style="478" customWidth="1"/>
    <col min="4115" max="4115" width="6.42578125" style="478" bestFit="1" customWidth="1"/>
    <col min="4116" max="4116" width="11.7109375" style="478" customWidth="1"/>
    <col min="4117" max="4117" width="0" style="478" hidden="1" customWidth="1"/>
    <col min="4118" max="4118" width="3.7109375" style="478" customWidth="1"/>
    <col min="4119" max="4119" width="11.140625" style="478" bestFit="1" customWidth="1"/>
    <col min="4120" max="4122" width="10.5703125" style="478"/>
    <col min="4123" max="4123" width="10.140625" style="478" customWidth="1"/>
    <col min="4124" max="4352" width="10.5703125" style="478"/>
    <col min="4353" max="4360" width="0" style="478" hidden="1" customWidth="1"/>
    <col min="4361" max="4363" width="3.7109375" style="478" customWidth="1"/>
    <col min="4364" max="4364" width="12.7109375" style="478" customWidth="1"/>
    <col min="4365" max="4365" width="47.42578125" style="478" customWidth="1"/>
    <col min="4366" max="4369" width="0" style="478" hidden="1" customWidth="1"/>
    <col min="4370" max="4370" width="11.7109375" style="478" customWidth="1"/>
    <col min="4371" max="4371" width="6.42578125" style="478" bestFit="1" customWidth="1"/>
    <col min="4372" max="4372" width="11.7109375" style="478" customWidth="1"/>
    <col min="4373" max="4373" width="0" style="478" hidden="1" customWidth="1"/>
    <col min="4374" max="4374" width="3.7109375" style="478" customWidth="1"/>
    <col min="4375" max="4375" width="11.140625" style="478" bestFit="1" customWidth="1"/>
    <col min="4376" max="4378" width="10.5703125" style="478"/>
    <col min="4379" max="4379" width="10.140625" style="478" customWidth="1"/>
    <col min="4380" max="4608" width="10.5703125" style="478"/>
    <col min="4609" max="4616" width="0" style="478" hidden="1" customWidth="1"/>
    <col min="4617" max="4619" width="3.7109375" style="478" customWidth="1"/>
    <col min="4620" max="4620" width="12.7109375" style="478" customWidth="1"/>
    <col min="4621" max="4621" width="47.42578125" style="478" customWidth="1"/>
    <col min="4622" max="4625" width="0" style="478" hidden="1" customWidth="1"/>
    <col min="4626" max="4626" width="11.7109375" style="478" customWidth="1"/>
    <col min="4627" max="4627" width="6.42578125" style="478" bestFit="1" customWidth="1"/>
    <col min="4628" max="4628" width="11.7109375" style="478" customWidth="1"/>
    <col min="4629" max="4629" width="0" style="478" hidden="1" customWidth="1"/>
    <col min="4630" max="4630" width="3.7109375" style="478" customWidth="1"/>
    <col min="4631" max="4631" width="11.140625" style="478" bestFit="1" customWidth="1"/>
    <col min="4632" max="4634" width="10.5703125" style="478"/>
    <col min="4635" max="4635" width="10.140625" style="478" customWidth="1"/>
    <col min="4636" max="4864" width="10.5703125" style="478"/>
    <col min="4865" max="4872" width="0" style="478" hidden="1" customWidth="1"/>
    <col min="4873" max="4875" width="3.7109375" style="478" customWidth="1"/>
    <col min="4876" max="4876" width="12.7109375" style="478" customWidth="1"/>
    <col min="4877" max="4877" width="47.42578125" style="478" customWidth="1"/>
    <col min="4878" max="4881" width="0" style="478" hidden="1" customWidth="1"/>
    <col min="4882" max="4882" width="11.7109375" style="478" customWidth="1"/>
    <col min="4883" max="4883" width="6.42578125" style="478" bestFit="1" customWidth="1"/>
    <col min="4884" max="4884" width="11.7109375" style="478" customWidth="1"/>
    <col min="4885" max="4885" width="0" style="478" hidden="1" customWidth="1"/>
    <col min="4886" max="4886" width="3.7109375" style="478" customWidth="1"/>
    <col min="4887" max="4887" width="11.140625" style="478" bestFit="1" customWidth="1"/>
    <col min="4888" max="4890" width="10.5703125" style="478"/>
    <col min="4891" max="4891" width="10.140625" style="478" customWidth="1"/>
    <col min="4892" max="5120" width="10.5703125" style="478"/>
    <col min="5121" max="5128" width="0" style="478" hidden="1" customWidth="1"/>
    <col min="5129" max="5131" width="3.7109375" style="478" customWidth="1"/>
    <col min="5132" max="5132" width="12.7109375" style="478" customWidth="1"/>
    <col min="5133" max="5133" width="47.42578125" style="478" customWidth="1"/>
    <col min="5134" max="5137" width="0" style="478" hidden="1" customWidth="1"/>
    <col min="5138" max="5138" width="11.7109375" style="478" customWidth="1"/>
    <col min="5139" max="5139" width="6.42578125" style="478" bestFit="1" customWidth="1"/>
    <col min="5140" max="5140" width="11.7109375" style="478" customWidth="1"/>
    <col min="5141" max="5141" width="0" style="478" hidden="1" customWidth="1"/>
    <col min="5142" max="5142" width="3.7109375" style="478" customWidth="1"/>
    <col min="5143" max="5143" width="11.140625" style="478" bestFit="1" customWidth="1"/>
    <col min="5144" max="5146" width="10.5703125" style="478"/>
    <col min="5147" max="5147" width="10.140625" style="478" customWidth="1"/>
    <col min="5148" max="5376" width="10.5703125" style="478"/>
    <col min="5377" max="5384" width="0" style="478" hidden="1" customWidth="1"/>
    <col min="5385" max="5387" width="3.7109375" style="478" customWidth="1"/>
    <col min="5388" max="5388" width="12.7109375" style="478" customWidth="1"/>
    <col min="5389" max="5389" width="47.42578125" style="478" customWidth="1"/>
    <col min="5390" max="5393" width="0" style="478" hidden="1" customWidth="1"/>
    <col min="5394" max="5394" width="11.7109375" style="478" customWidth="1"/>
    <col min="5395" max="5395" width="6.42578125" style="478" bestFit="1" customWidth="1"/>
    <col min="5396" max="5396" width="11.7109375" style="478" customWidth="1"/>
    <col min="5397" max="5397" width="0" style="478" hidden="1" customWidth="1"/>
    <col min="5398" max="5398" width="3.7109375" style="478" customWidth="1"/>
    <col min="5399" max="5399" width="11.140625" style="478" bestFit="1" customWidth="1"/>
    <col min="5400" max="5402" width="10.5703125" style="478"/>
    <col min="5403" max="5403" width="10.140625" style="478" customWidth="1"/>
    <col min="5404" max="5632" width="10.5703125" style="478"/>
    <col min="5633" max="5640" width="0" style="478" hidden="1" customWidth="1"/>
    <col min="5641" max="5643" width="3.7109375" style="478" customWidth="1"/>
    <col min="5644" max="5644" width="12.7109375" style="478" customWidth="1"/>
    <col min="5645" max="5645" width="47.42578125" style="478" customWidth="1"/>
    <col min="5646" max="5649" width="0" style="478" hidden="1" customWidth="1"/>
    <col min="5650" max="5650" width="11.7109375" style="478" customWidth="1"/>
    <col min="5651" max="5651" width="6.42578125" style="478" bestFit="1" customWidth="1"/>
    <col min="5652" max="5652" width="11.7109375" style="478" customWidth="1"/>
    <col min="5653" max="5653" width="0" style="478" hidden="1" customWidth="1"/>
    <col min="5654" max="5654" width="3.7109375" style="478" customWidth="1"/>
    <col min="5655" max="5655" width="11.140625" style="478" bestFit="1" customWidth="1"/>
    <col min="5656" max="5658" width="10.5703125" style="478"/>
    <col min="5659" max="5659" width="10.140625" style="478" customWidth="1"/>
    <col min="5660" max="5888" width="10.5703125" style="478"/>
    <col min="5889" max="5896" width="0" style="478" hidden="1" customWidth="1"/>
    <col min="5897" max="5899" width="3.7109375" style="478" customWidth="1"/>
    <col min="5900" max="5900" width="12.7109375" style="478" customWidth="1"/>
    <col min="5901" max="5901" width="47.42578125" style="478" customWidth="1"/>
    <col min="5902" max="5905" width="0" style="478" hidden="1" customWidth="1"/>
    <col min="5906" max="5906" width="11.7109375" style="478" customWidth="1"/>
    <col min="5907" max="5907" width="6.42578125" style="478" bestFit="1" customWidth="1"/>
    <col min="5908" max="5908" width="11.7109375" style="478" customWidth="1"/>
    <col min="5909" max="5909" width="0" style="478" hidden="1" customWidth="1"/>
    <col min="5910" max="5910" width="3.7109375" style="478" customWidth="1"/>
    <col min="5911" max="5911" width="11.140625" style="478" bestFit="1" customWidth="1"/>
    <col min="5912" max="5914" width="10.5703125" style="478"/>
    <col min="5915" max="5915" width="10.140625" style="478" customWidth="1"/>
    <col min="5916" max="6144" width="10.5703125" style="478"/>
    <col min="6145" max="6152" width="0" style="478" hidden="1" customWidth="1"/>
    <col min="6153" max="6155" width="3.7109375" style="478" customWidth="1"/>
    <col min="6156" max="6156" width="12.7109375" style="478" customWidth="1"/>
    <col min="6157" max="6157" width="47.42578125" style="478" customWidth="1"/>
    <col min="6158" max="6161" width="0" style="478" hidden="1" customWidth="1"/>
    <col min="6162" max="6162" width="11.7109375" style="478" customWidth="1"/>
    <col min="6163" max="6163" width="6.42578125" style="478" bestFit="1" customWidth="1"/>
    <col min="6164" max="6164" width="11.7109375" style="478" customWidth="1"/>
    <col min="6165" max="6165" width="0" style="478" hidden="1" customWidth="1"/>
    <col min="6166" max="6166" width="3.7109375" style="478" customWidth="1"/>
    <col min="6167" max="6167" width="11.140625" style="478" bestFit="1" customWidth="1"/>
    <col min="6168" max="6170" width="10.5703125" style="478"/>
    <col min="6171" max="6171" width="10.140625" style="478" customWidth="1"/>
    <col min="6172" max="6400" width="10.5703125" style="478"/>
    <col min="6401" max="6408" width="0" style="478" hidden="1" customWidth="1"/>
    <col min="6409" max="6411" width="3.7109375" style="478" customWidth="1"/>
    <col min="6412" max="6412" width="12.7109375" style="478" customWidth="1"/>
    <col min="6413" max="6413" width="47.42578125" style="478" customWidth="1"/>
    <col min="6414" max="6417" width="0" style="478" hidden="1" customWidth="1"/>
    <col min="6418" max="6418" width="11.7109375" style="478" customWidth="1"/>
    <col min="6419" max="6419" width="6.42578125" style="478" bestFit="1" customWidth="1"/>
    <col min="6420" max="6420" width="11.7109375" style="478" customWidth="1"/>
    <col min="6421" max="6421" width="0" style="478" hidden="1" customWidth="1"/>
    <col min="6422" max="6422" width="3.7109375" style="478" customWidth="1"/>
    <col min="6423" max="6423" width="11.140625" style="478" bestFit="1" customWidth="1"/>
    <col min="6424" max="6426" width="10.5703125" style="478"/>
    <col min="6427" max="6427" width="10.140625" style="478" customWidth="1"/>
    <col min="6428" max="6656" width="10.5703125" style="478"/>
    <col min="6657" max="6664" width="0" style="478" hidden="1" customWidth="1"/>
    <col min="6665" max="6667" width="3.7109375" style="478" customWidth="1"/>
    <col min="6668" max="6668" width="12.7109375" style="478" customWidth="1"/>
    <col min="6669" max="6669" width="47.42578125" style="478" customWidth="1"/>
    <col min="6670" max="6673" width="0" style="478" hidden="1" customWidth="1"/>
    <col min="6674" max="6674" width="11.7109375" style="478" customWidth="1"/>
    <col min="6675" max="6675" width="6.42578125" style="478" bestFit="1" customWidth="1"/>
    <col min="6676" max="6676" width="11.7109375" style="478" customWidth="1"/>
    <col min="6677" max="6677" width="0" style="478" hidden="1" customWidth="1"/>
    <col min="6678" max="6678" width="3.7109375" style="478" customWidth="1"/>
    <col min="6679" max="6679" width="11.140625" style="478" bestFit="1" customWidth="1"/>
    <col min="6680" max="6682" width="10.5703125" style="478"/>
    <col min="6683" max="6683" width="10.140625" style="478" customWidth="1"/>
    <col min="6684" max="6912" width="10.5703125" style="478"/>
    <col min="6913" max="6920" width="0" style="478" hidden="1" customWidth="1"/>
    <col min="6921" max="6923" width="3.7109375" style="478" customWidth="1"/>
    <col min="6924" max="6924" width="12.7109375" style="478" customWidth="1"/>
    <col min="6925" max="6925" width="47.42578125" style="478" customWidth="1"/>
    <col min="6926" max="6929" width="0" style="478" hidden="1" customWidth="1"/>
    <col min="6930" max="6930" width="11.7109375" style="478" customWidth="1"/>
    <col min="6931" max="6931" width="6.42578125" style="478" bestFit="1" customWidth="1"/>
    <col min="6932" max="6932" width="11.7109375" style="478" customWidth="1"/>
    <col min="6933" max="6933" width="0" style="478" hidden="1" customWidth="1"/>
    <col min="6934" max="6934" width="3.7109375" style="478" customWidth="1"/>
    <col min="6935" max="6935" width="11.140625" style="478" bestFit="1" customWidth="1"/>
    <col min="6936" max="6938" width="10.5703125" style="478"/>
    <col min="6939" max="6939" width="10.140625" style="478" customWidth="1"/>
    <col min="6940" max="7168" width="10.5703125" style="478"/>
    <col min="7169" max="7176" width="0" style="478" hidden="1" customWidth="1"/>
    <col min="7177" max="7179" width="3.7109375" style="478" customWidth="1"/>
    <col min="7180" max="7180" width="12.7109375" style="478" customWidth="1"/>
    <col min="7181" max="7181" width="47.42578125" style="478" customWidth="1"/>
    <col min="7182" max="7185" width="0" style="478" hidden="1" customWidth="1"/>
    <col min="7186" max="7186" width="11.7109375" style="478" customWidth="1"/>
    <col min="7187" max="7187" width="6.42578125" style="478" bestFit="1" customWidth="1"/>
    <col min="7188" max="7188" width="11.7109375" style="478" customWidth="1"/>
    <col min="7189" max="7189" width="0" style="478" hidden="1" customWidth="1"/>
    <col min="7190" max="7190" width="3.7109375" style="478" customWidth="1"/>
    <col min="7191" max="7191" width="11.140625" style="478" bestFit="1" customWidth="1"/>
    <col min="7192" max="7194" width="10.5703125" style="478"/>
    <col min="7195" max="7195" width="10.140625" style="478" customWidth="1"/>
    <col min="7196" max="7424" width="10.5703125" style="478"/>
    <col min="7425" max="7432" width="0" style="478" hidden="1" customWidth="1"/>
    <col min="7433" max="7435" width="3.7109375" style="478" customWidth="1"/>
    <col min="7436" max="7436" width="12.7109375" style="478" customWidth="1"/>
    <col min="7437" max="7437" width="47.42578125" style="478" customWidth="1"/>
    <col min="7438" max="7441" width="0" style="478" hidden="1" customWidth="1"/>
    <col min="7442" max="7442" width="11.7109375" style="478" customWidth="1"/>
    <col min="7443" max="7443" width="6.42578125" style="478" bestFit="1" customWidth="1"/>
    <col min="7444" max="7444" width="11.7109375" style="478" customWidth="1"/>
    <col min="7445" max="7445" width="0" style="478" hidden="1" customWidth="1"/>
    <col min="7446" max="7446" width="3.7109375" style="478" customWidth="1"/>
    <col min="7447" max="7447" width="11.140625" style="478" bestFit="1" customWidth="1"/>
    <col min="7448" max="7450" width="10.5703125" style="478"/>
    <col min="7451" max="7451" width="10.140625" style="478" customWidth="1"/>
    <col min="7452" max="7680" width="10.5703125" style="478"/>
    <col min="7681" max="7688" width="0" style="478" hidden="1" customWidth="1"/>
    <col min="7689" max="7691" width="3.7109375" style="478" customWidth="1"/>
    <col min="7692" max="7692" width="12.7109375" style="478" customWidth="1"/>
    <col min="7693" max="7693" width="47.42578125" style="478" customWidth="1"/>
    <col min="7694" max="7697" width="0" style="478" hidden="1" customWidth="1"/>
    <col min="7698" max="7698" width="11.7109375" style="478" customWidth="1"/>
    <col min="7699" max="7699" width="6.42578125" style="478" bestFit="1" customWidth="1"/>
    <col min="7700" max="7700" width="11.7109375" style="478" customWidth="1"/>
    <col min="7701" max="7701" width="0" style="478" hidden="1" customWidth="1"/>
    <col min="7702" max="7702" width="3.7109375" style="478" customWidth="1"/>
    <col min="7703" max="7703" width="11.140625" style="478" bestFit="1" customWidth="1"/>
    <col min="7704" max="7706" width="10.5703125" style="478"/>
    <col min="7707" max="7707" width="10.140625" style="478" customWidth="1"/>
    <col min="7708" max="7936" width="10.5703125" style="478"/>
    <col min="7937" max="7944" width="0" style="478" hidden="1" customWidth="1"/>
    <col min="7945" max="7947" width="3.7109375" style="478" customWidth="1"/>
    <col min="7948" max="7948" width="12.7109375" style="478" customWidth="1"/>
    <col min="7949" max="7949" width="47.42578125" style="478" customWidth="1"/>
    <col min="7950" max="7953" width="0" style="478" hidden="1" customWidth="1"/>
    <col min="7954" max="7954" width="11.7109375" style="478" customWidth="1"/>
    <col min="7955" max="7955" width="6.42578125" style="478" bestFit="1" customWidth="1"/>
    <col min="7956" max="7956" width="11.7109375" style="478" customWidth="1"/>
    <col min="7957" max="7957" width="0" style="478" hidden="1" customWidth="1"/>
    <col min="7958" max="7958" width="3.7109375" style="478" customWidth="1"/>
    <col min="7959" max="7959" width="11.140625" style="478" bestFit="1" customWidth="1"/>
    <col min="7960" max="7962" width="10.5703125" style="478"/>
    <col min="7963" max="7963" width="10.140625" style="478" customWidth="1"/>
    <col min="7964" max="8192" width="10.5703125" style="478"/>
    <col min="8193" max="8200" width="0" style="478" hidden="1" customWidth="1"/>
    <col min="8201" max="8203" width="3.7109375" style="478" customWidth="1"/>
    <col min="8204" max="8204" width="12.7109375" style="478" customWidth="1"/>
    <col min="8205" max="8205" width="47.42578125" style="478" customWidth="1"/>
    <col min="8206" max="8209" width="0" style="478" hidden="1" customWidth="1"/>
    <col min="8210" max="8210" width="11.7109375" style="478" customWidth="1"/>
    <col min="8211" max="8211" width="6.42578125" style="478" bestFit="1" customWidth="1"/>
    <col min="8212" max="8212" width="11.7109375" style="478" customWidth="1"/>
    <col min="8213" max="8213" width="0" style="478" hidden="1" customWidth="1"/>
    <col min="8214" max="8214" width="3.7109375" style="478" customWidth="1"/>
    <col min="8215" max="8215" width="11.140625" style="478" bestFit="1" customWidth="1"/>
    <col min="8216" max="8218" width="10.5703125" style="478"/>
    <col min="8219" max="8219" width="10.140625" style="478" customWidth="1"/>
    <col min="8220" max="8448" width="10.5703125" style="478"/>
    <col min="8449" max="8456" width="0" style="478" hidden="1" customWidth="1"/>
    <col min="8457" max="8459" width="3.7109375" style="478" customWidth="1"/>
    <col min="8460" max="8460" width="12.7109375" style="478" customWidth="1"/>
    <col min="8461" max="8461" width="47.42578125" style="478" customWidth="1"/>
    <col min="8462" max="8465" width="0" style="478" hidden="1" customWidth="1"/>
    <col min="8466" max="8466" width="11.7109375" style="478" customWidth="1"/>
    <col min="8467" max="8467" width="6.42578125" style="478" bestFit="1" customWidth="1"/>
    <col min="8468" max="8468" width="11.7109375" style="478" customWidth="1"/>
    <col min="8469" max="8469" width="0" style="478" hidden="1" customWidth="1"/>
    <col min="8470" max="8470" width="3.7109375" style="478" customWidth="1"/>
    <col min="8471" max="8471" width="11.140625" style="478" bestFit="1" customWidth="1"/>
    <col min="8472" max="8474" width="10.5703125" style="478"/>
    <col min="8475" max="8475" width="10.140625" style="478" customWidth="1"/>
    <col min="8476" max="8704" width="10.5703125" style="478"/>
    <col min="8705" max="8712" width="0" style="478" hidden="1" customWidth="1"/>
    <col min="8713" max="8715" width="3.7109375" style="478" customWidth="1"/>
    <col min="8716" max="8716" width="12.7109375" style="478" customWidth="1"/>
    <col min="8717" max="8717" width="47.42578125" style="478" customWidth="1"/>
    <col min="8718" max="8721" width="0" style="478" hidden="1" customWidth="1"/>
    <col min="8722" max="8722" width="11.7109375" style="478" customWidth="1"/>
    <col min="8723" max="8723" width="6.42578125" style="478" bestFit="1" customWidth="1"/>
    <col min="8724" max="8724" width="11.7109375" style="478" customWidth="1"/>
    <col min="8725" max="8725" width="0" style="478" hidden="1" customWidth="1"/>
    <col min="8726" max="8726" width="3.7109375" style="478" customWidth="1"/>
    <col min="8727" max="8727" width="11.140625" style="478" bestFit="1" customWidth="1"/>
    <col min="8728" max="8730" width="10.5703125" style="478"/>
    <col min="8731" max="8731" width="10.140625" style="478" customWidth="1"/>
    <col min="8732" max="8960" width="10.5703125" style="478"/>
    <col min="8961" max="8968" width="0" style="478" hidden="1" customWidth="1"/>
    <col min="8969" max="8971" width="3.7109375" style="478" customWidth="1"/>
    <col min="8972" max="8972" width="12.7109375" style="478" customWidth="1"/>
    <col min="8973" max="8973" width="47.42578125" style="478" customWidth="1"/>
    <col min="8974" max="8977" width="0" style="478" hidden="1" customWidth="1"/>
    <col min="8978" max="8978" width="11.7109375" style="478" customWidth="1"/>
    <col min="8979" max="8979" width="6.42578125" style="478" bestFit="1" customWidth="1"/>
    <col min="8980" max="8980" width="11.7109375" style="478" customWidth="1"/>
    <col min="8981" max="8981" width="0" style="478" hidden="1" customWidth="1"/>
    <col min="8982" max="8982" width="3.7109375" style="478" customWidth="1"/>
    <col min="8983" max="8983" width="11.140625" style="478" bestFit="1" customWidth="1"/>
    <col min="8984" max="8986" width="10.5703125" style="478"/>
    <col min="8987" max="8987" width="10.140625" style="478" customWidth="1"/>
    <col min="8988" max="9216" width="10.5703125" style="478"/>
    <col min="9217" max="9224" width="0" style="478" hidden="1" customWidth="1"/>
    <col min="9225" max="9227" width="3.7109375" style="478" customWidth="1"/>
    <col min="9228" max="9228" width="12.7109375" style="478" customWidth="1"/>
    <col min="9229" max="9229" width="47.42578125" style="478" customWidth="1"/>
    <col min="9230" max="9233" width="0" style="478" hidden="1" customWidth="1"/>
    <col min="9234" max="9234" width="11.7109375" style="478" customWidth="1"/>
    <col min="9235" max="9235" width="6.42578125" style="478" bestFit="1" customWidth="1"/>
    <col min="9236" max="9236" width="11.7109375" style="478" customWidth="1"/>
    <col min="9237" max="9237" width="0" style="478" hidden="1" customWidth="1"/>
    <col min="9238" max="9238" width="3.7109375" style="478" customWidth="1"/>
    <col min="9239" max="9239" width="11.140625" style="478" bestFit="1" customWidth="1"/>
    <col min="9240" max="9242" width="10.5703125" style="478"/>
    <col min="9243" max="9243" width="10.140625" style="478" customWidth="1"/>
    <col min="9244" max="9472" width="10.5703125" style="478"/>
    <col min="9473" max="9480" width="0" style="478" hidden="1" customWidth="1"/>
    <col min="9481" max="9483" width="3.7109375" style="478" customWidth="1"/>
    <col min="9484" max="9484" width="12.7109375" style="478" customWidth="1"/>
    <col min="9485" max="9485" width="47.42578125" style="478" customWidth="1"/>
    <col min="9486" max="9489" width="0" style="478" hidden="1" customWidth="1"/>
    <col min="9490" max="9490" width="11.7109375" style="478" customWidth="1"/>
    <col min="9491" max="9491" width="6.42578125" style="478" bestFit="1" customWidth="1"/>
    <col min="9492" max="9492" width="11.7109375" style="478" customWidth="1"/>
    <col min="9493" max="9493" width="0" style="478" hidden="1" customWidth="1"/>
    <col min="9494" max="9494" width="3.7109375" style="478" customWidth="1"/>
    <col min="9495" max="9495" width="11.140625" style="478" bestFit="1" customWidth="1"/>
    <col min="9496" max="9498" width="10.5703125" style="478"/>
    <col min="9499" max="9499" width="10.140625" style="478" customWidth="1"/>
    <col min="9500" max="9728" width="10.5703125" style="478"/>
    <col min="9729" max="9736" width="0" style="478" hidden="1" customWidth="1"/>
    <col min="9737" max="9739" width="3.7109375" style="478" customWidth="1"/>
    <col min="9740" max="9740" width="12.7109375" style="478" customWidth="1"/>
    <col min="9741" max="9741" width="47.42578125" style="478" customWidth="1"/>
    <col min="9742" max="9745" width="0" style="478" hidden="1" customWidth="1"/>
    <col min="9746" max="9746" width="11.7109375" style="478" customWidth="1"/>
    <col min="9747" max="9747" width="6.42578125" style="478" bestFit="1" customWidth="1"/>
    <col min="9748" max="9748" width="11.7109375" style="478" customWidth="1"/>
    <col min="9749" max="9749" width="0" style="478" hidden="1" customWidth="1"/>
    <col min="9750" max="9750" width="3.7109375" style="478" customWidth="1"/>
    <col min="9751" max="9751" width="11.140625" style="478" bestFit="1" customWidth="1"/>
    <col min="9752" max="9754" width="10.5703125" style="478"/>
    <col min="9755" max="9755" width="10.140625" style="478" customWidth="1"/>
    <col min="9756" max="9984" width="10.5703125" style="478"/>
    <col min="9985" max="9992" width="0" style="478" hidden="1" customWidth="1"/>
    <col min="9993" max="9995" width="3.7109375" style="478" customWidth="1"/>
    <col min="9996" max="9996" width="12.7109375" style="478" customWidth="1"/>
    <col min="9997" max="9997" width="47.42578125" style="478" customWidth="1"/>
    <col min="9998" max="10001" width="0" style="478" hidden="1" customWidth="1"/>
    <col min="10002" max="10002" width="11.7109375" style="478" customWidth="1"/>
    <col min="10003" max="10003" width="6.42578125" style="478" bestFit="1" customWidth="1"/>
    <col min="10004" max="10004" width="11.7109375" style="478" customWidth="1"/>
    <col min="10005" max="10005" width="0" style="478" hidden="1" customWidth="1"/>
    <col min="10006" max="10006" width="3.7109375" style="478" customWidth="1"/>
    <col min="10007" max="10007" width="11.140625" style="478" bestFit="1" customWidth="1"/>
    <col min="10008" max="10010" width="10.5703125" style="478"/>
    <col min="10011" max="10011" width="10.140625" style="478" customWidth="1"/>
    <col min="10012" max="10240" width="10.5703125" style="478"/>
    <col min="10241" max="10248" width="0" style="478" hidden="1" customWidth="1"/>
    <col min="10249" max="10251" width="3.7109375" style="478" customWidth="1"/>
    <col min="10252" max="10252" width="12.7109375" style="478" customWidth="1"/>
    <col min="10253" max="10253" width="47.42578125" style="478" customWidth="1"/>
    <col min="10254" max="10257" width="0" style="478" hidden="1" customWidth="1"/>
    <col min="10258" max="10258" width="11.7109375" style="478" customWidth="1"/>
    <col min="10259" max="10259" width="6.42578125" style="478" bestFit="1" customWidth="1"/>
    <col min="10260" max="10260" width="11.7109375" style="478" customWidth="1"/>
    <col min="10261" max="10261" width="0" style="478" hidden="1" customWidth="1"/>
    <col min="10262" max="10262" width="3.7109375" style="478" customWidth="1"/>
    <col min="10263" max="10263" width="11.140625" style="478" bestFit="1" customWidth="1"/>
    <col min="10264" max="10266" width="10.5703125" style="478"/>
    <col min="10267" max="10267" width="10.140625" style="478" customWidth="1"/>
    <col min="10268" max="10496" width="10.5703125" style="478"/>
    <col min="10497" max="10504" width="0" style="478" hidden="1" customWidth="1"/>
    <col min="10505" max="10507" width="3.7109375" style="478" customWidth="1"/>
    <col min="10508" max="10508" width="12.7109375" style="478" customWidth="1"/>
    <col min="10509" max="10509" width="47.42578125" style="478" customWidth="1"/>
    <col min="10510" max="10513" width="0" style="478" hidden="1" customWidth="1"/>
    <col min="10514" max="10514" width="11.7109375" style="478" customWidth="1"/>
    <col min="10515" max="10515" width="6.42578125" style="478" bestFit="1" customWidth="1"/>
    <col min="10516" max="10516" width="11.7109375" style="478" customWidth="1"/>
    <col min="10517" max="10517" width="0" style="478" hidden="1" customWidth="1"/>
    <col min="10518" max="10518" width="3.7109375" style="478" customWidth="1"/>
    <col min="10519" max="10519" width="11.140625" style="478" bestFit="1" customWidth="1"/>
    <col min="10520" max="10522" width="10.5703125" style="478"/>
    <col min="10523" max="10523" width="10.140625" style="478" customWidth="1"/>
    <col min="10524" max="10752" width="10.5703125" style="478"/>
    <col min="10753" max="10760" width="0" style="478" hidden="1" customWidth="1"/>
    <col min="10761" max="10763" width="3.7109375" style="478" customWidth="1"/>
    <col min="10764" max="10764" width="12.7109375" style="478" customWidth="1"/>
    <col min="10765" max="10765" width="47.42578125" style="478" customWidth="1"/>
    <col min="10766" max="10769" width="0" style="478" hidden="1" customWidth="1"/>
    <col min="10770" max="10770" width="11.7109375" style="478" customWidth="1"/>
    <col min="10771" max="10771" width="6.42578125" style="478" bestFit="1" customWidth="1"/>
    <col min="10772" max="10772" width="11.7109375" style="478" customWidth="1"/>
    <col min="10773" max="10773" width="0" style="478" hidden="1" customWidth="1"/>
    <col min="10774" max="10774" width="3.7109375" style="478" customWidth="1"/>
    <col min="10775" max="10775" width="11.140625" style="478" bestFit="1" customWidth="1"/>
    <col min="10776" max="10778" width="10.5703125" style="478"/>
    <col min="10779" max="10779" width="10.140625" style="478" customWidth="1"/>
    <col min="10780" max="11008" width="10.5703125" style="478"/>
    <col min="11009" max="11016" width="0" style="478" hidden="1" customWidth="1"/>
    <col min="11017" max="11019" width="3.7109375" style="478" customWidth="1"/>
    <col min="11020" max="11020" width="12.7109375" style="478" customWidth="1"/>
    <col min="11021" max="11021" width="47.42578125" style="478" customWidth="1"/>
    <col min="11022" max="11025" width="0" style="478" hidden="1" customWidth="1"/>
    <col min="11026" max="11026" width="11.7109375" style="478" customWidth="1"/>
    <col min="11027" max="11027" width="6.42578125" style="478" bestFit="1" customWidth="1"/>
    <col min="11028" max="11028" width="11.7109375" style="478" customWidth="1"/>
    <col min="11029" max="11029" width="0" style="478" hidden="1" customWidth="1"/>
    <col min="11030" max="11030" width="3.7109375" style="478" customWidth="1"/>
    <col min="11031" max="11031" width="11.140625" style="478" bestFit="1" customWidth="1"/>
    <col min="11032" max="11034" width="10.5703125" style="478"/>
    <col min="11035" max="11035" width="10.140625" style="478" customWidth="1"/>
    <col min="11036" max="11264" width="10.5703125" style="478"/>
    <col min="11265" max="11272" width="0" style="478" hidden="1" customWidth="1"/>
    <col min="11273" max="11275" width="3.7109375" style="478" customWidth="1"/>
    <col min="11276" max="11276" width="12.7109375" style="478" customWidth="1"/>
    <col min="11277" max="11277" width="47.42578125" style="478" customWidth="1"/>
    <col min="11278" max="11281" width="0" style="478" hidden="1" customWidth="1"/>
    <col min="11282" max="11282" width="11.7109375" style="478" customWidth="1"/>
    <col min="11283" max="11283" width="6.42578125" style="478" bestFit="1" customWidth="1"/>
    <col min="11284" max="11284" width="11.7109375" style="478" customWidth="1"/>
    <col min="11285" max="11285" width="0" style="478" hidden="1" customWidth="1"/>
    <col min="11286" max="11286" width="3.7109375" style="478" customWidth="1"/>
    <col min="11287" max="11287" width="11.140625" style="478" bestFit="1" customWidth="1"/>
    <col min="11288" max="11290" width="10.5703125" style="478"/>
    <col min="11291" max="11291" width="10.140625" style="478" customWidth="1"/>
    <col min="11292" max="11520" width="10.5703125" style="478"/>
    <col min="11521" max="11528" width="0" style="478" hidden="1" customWidth="1"/>
    <col min="11529" max="11531" width="3.7109375" style="478" customWidth="1"/>
    <col min="11532" max="11532" width="12.7109375" style="478" customWidth="1"/>
    <col min="11533" max="11533" width="47.42578125" style="478" customWidth="1"/>
    <col min="11534" max="11537" width="0" style="478" hidden="1" customWidth="1"/>
    <col min="11538" max="11538" width="11.7109375" style="478" customWidth="1"/>
    <col min="11539" max="11539" width="6.42578125" style="478" bestFit="1" customWidth="1"/>
    <col min="11540" max="11540" width="11.7109375" style="478" customWidth="1"/>
    <col min="11541" max="11541" width="0" style="478" hidden="1" customWidth="1"/>
    <col min="11542" max="11542" width="3.7109375" style="478" customWidth="1"/>
    <col min="11543" max="11543" width="11.140625" style="478" bestFit="1" customWidth="1"/>
    <col min="11544" max="11546" width="10.5703125" style="478"/>
    <col min="11547" max="11547" width="10.140625" style="478" customWidth="1"/>
    <col min="11548" max="11776" width="10.5703125" style="478"/>
    <col min="11777" max="11784" width="0" style="478" hidden="1" customWidth="1"/>
    <col min="11785" max="11787" width="3.7109375" style="478" customWidth="1"/>
    <col min="11788" max="11788" width="12.7109375" style="478" customWidth="1"/>
    <col min="11789" max="11789" width="47.42578125" style="478" customWidth="1"/>
    <col min="11790" max="11793" width="0" style="478" hidden="1" customWidth="1"/>
    <col min="11794" max="11794" width="11.7109375" style="478" customWidth="1"/>
    <col min="11795" max="11795" width="6.42578125" style="478" bestFit="1" customWidth="1"/>
    <col min="11796" max="11796" width="11.7109375" style="478" customWidth="1"/>
    <col min="11797" max="11797" width="0" style="478" hidden="1" customWidth="1"/>
    <col min="11798" max="11798" width="3.7109375" style="478" customWidth="1"/>
    <col min="11799" max="11799" width="11.140625" style="478" bestFit="1" customWidth="1"/>
    <col min="11800" max="11802" width="10.5703125" style="478"/>
    <col min="11803" max="11803" width="10.140625" style="478" customWidth="1"/>
    <col min="11804" max="12032" width="10.5703125" style="478"/>
    <col min="12033" max="12040" width="0" style="478" hidden="1" customWidth="1"/>
    <col min="12041" max="12043" width="3.7109375" style="478" customWidth="1"/>
    <col min="12044" max="12044" width="12.7109375" style="478" customWidth="1"/>
    <col min="12045" max="12045" width="47.42578125" style="478" customWidth="1"/>
    <col min="12046" max="12049" width="0" style="478" hidden="1" customWidth="1"/>
    <col min="12050" max="12050" width="11.7109375" style="478" customWidth="1"/>
    <col min="12051" max="12051" width="6.42578125" style="478" bestFit="1" customWidth="1"/>
    <col min="12052" max="12052" width="11.7109375" style="478" customWidth="1"/>
    <col min="12053" max="12053" width="0" style="478" hidden="1" customWidth="1"/>
    <col min="12054" max="12054" width="3.7109375" style="478" customWidth="1"/>
    <col min="12055" max="12055" width="11.140625" style="478" bestFit="1" customWidth="1"/>
    <col min="12056" max="12058" width="10.5703125" style="478"/>
    <col min="12059" max="12059" width="10.140625" style="478" customWidth="1"/>
    <col min="12060" max="12288" width="10.5703125" style="478"/>
    <col min="12289" max="12296" width="0" style="478" hidden="1" customWidth="1"/>
    <col min="12297" max="12299" width="3.7109375" style="478" customWidth="1"/>
    <col min="12300" max="12300" width="12.7109375" style="478" customWidth="1"/>
    <col min="12301" max="12301" width="47.42578125" style="478" customWidth="1"/>
    <col min="12302" max="12305" width="0" style="478" hidden="1" customWidth="1"/>
    <col min="12306" max="12306" width="11.7109375" style="478" customWidth="1"/>
    <col min="12307" max="12307" width="6.42578125" style="478" bestFit="1" customWidth="1"/>
    <col min="12308" max="12308" width="11.7109375" style="478" customWidth="1"/>
    <col min="12309" max="12309" width="0" style="478" hidden="1" customWidth="1"/>
    <col min="12310" max="12310" width="3.7109375" style="478" customWidth="1"/>
    <col min="12311" max="12311" width="11.140625" style="478" bestFit="1" customWidth="1"/>
    <col min="12312" max="12314" width="10.5703125" style="478"/>
    <col min="12315" max="12315" width="10.140625" style="478" customWidth="1"/>
    <col min="12316" max="12544" width="10.5703125" style="478"/>
    <col min="12545" max="12552" width="0" style="478" hidden="1" customWidth="1"/>
    <col min="12553" max="12555" width="3.7109375" style="478" customWidth="1"/>
    <col min="12556" max="12556" width="12.7109375" style="478" customWidth="1"/>
    <col min="12557" max="12557" width="47.42578125" style="478" customWidth="1"/>
    <col min="12558" max="12561" width="0" style="478" hidden="1" customWidth="1"/>
    <col min="12562" max="12562" width="11.7109375" style="478" customWidth="1"/>
    <col min="12563" max="12563" width="6.42578125" style="478" bestFit="1" customWidth="1"/>
    <col min="12564" max="12564" width="11.7109375" style="478" customWidth="1"/>
    <col min="12565" max="12565" width="0" style="478" hidden="1" customWidth="1"/>
    <col min="12566" max="12566" width="3.7109375" style="478" customWidth="1"/>
    <col min="12567" max="12567" width="11.140625" style="478" bestFit="1" customWidth="1"/>
    <col min="12568" max="12570" width="10.5703125" style="478"/>
    <col min="12571" max="12571" width="10.140625" style="478" customWidth="1"/>
    <col min="12572" max="12800" width="10.5703125" style="478"/>
    <col min="12801" max="12808" width="0" style="478" hidden="1" customWidth="1"/>
    <col min="12809" max="12811" width="3.7109375" style="478" customWidth="1"/>
    <col min="12812" max="12812" width="12.7109375" style="478" customWidth="1"/>
    <col min="12813" max="12813" width="47.42578125" style="478" customWidth="1"/>
    <col min="12814" max="12817" width="0" style="478" hidden="1" customWidth="1"/>
    <col min="12818" max="12818" width="11.7109375" style="478" customWidth="1"/>
    <col min="12819" max="12819" width="6.42578125" style="478" bestFit="1" customWidth="1"/>
    <col min="12820" max="12820" width="11.7109375" style="478" customWidth="1"/>
    <col min="12821" max="12821" width="0" style="478" hidden="1" customWidth="1"/>
    <col min="12822" max="12822" width="3.7109375" style="478" customWidth="1"/>
    <col min="12823" max="12823" width="11.140625" style="478" bestFit="1" customWidth="1"/>
    <col min="12824" max="12826" width="10.5703125" style="478"/>
    <col min="12827" max="12827" width="10.140625" style="478" customWidth="1"/>
    <col min="12828" max="13056" width="10.5703125" style="478"/>
    <col min="13057" max="13064" width="0" style="478" hidden="1" customWidth="1"/>
    <col min="13065" max="13067" width="3.7109375" style="478" customWidth="1"/>
    <col min="13068" max="13068" width="12.7109375" style="478" customWidth="1"/>
    <col min="13069" max="13069" width="47.42578125" style="478" customWidth="1"/>
    <col min="13070" max="13073" width="0" style="478" hidden="1" customWidth="1"/>
    <col min="13074" max="13074" width="11.7109375" style="478" customWidth="1"/>
    <col min="13075" max="13075" width="6.42578125" style="478" bestFit="1" customWidth="1"/>
    <col min="13076" max="13076" width="11.7109375" style="478" customWidth="1"/>
    <col min="13077" max="13077" width="0" style="478" hidden="1" customWidth="1"/>
    <col min="13078" max="13078" width="3.7109375" style="478" customWidth="1"/>
    <col min="13079" max="13079" width="11.140625" style="478" bestFit="1" customWidth="1"/>
    <col min="13080" max="13082" width="10.5703125" style="478"/>
    <col min="13083" max="13083" width="10.140625" style="478" customWidth="1"/>
    <col min="13084" max="13312" width="10.5703125" style="478"/>
    <col min="13313" max="13320" width="0" style="478" hidden="1" customWidth="1"/>
    <col min="13321" max="13323" width="3.7109375" style="478" customWidth="1"/>
    <col min="13324" max="13324" width="12.7109375" style="478" customWidth="1"/>
    <col min="13325" max="13325" width="47.42578125" style="478" customWidth="1"/>
    <col min="13326" max="13329" width="0" style="478" hidden="1" customWidth="1"/>
    <col min="13330" max="13330" width="11.7109375" style="478" customWidth="1"/>
    <col min="13331" max="13331" width="6.42578125" style="478" bestFit="1" customWidth="1"/>
    <col min="13332" max="13332" width="11.7109375" style="478" customWidth="1"/>
    <col min="13333" max="13333" width="0" style="478" hidden="1" customWidth="1"/>
    <col min="13334" max="13334" width="3.7109375" style="478" customWidth="1"/>
    <col min="13335" max="13335" width="11.140625" style="478" bestFit="1" customWidth="1"/>
    <col min="13336" max="13338" width="10.5703125" style="478"/>
    <col min="13339" max="13339" width="10.140625" style="478" customWidth="1"/>
    <col min="13340" max="13568" width="10.5703125" style="478"/>
    <col min="13569" max="13576" width="0" style="478" hidden="1" customWidth="1"/>
    <col min="13577" max="13579" width="3.7109375" style="478" customWidth="1"/>
    <col min="13580" max="13580" width="12.7109375" style="478" customWidth="1"/>
    <col min="13581" max="13581" width="47.42578125" style="478" customWidth="1"/>
    <col min="13582" max="13585" width="0" style="478" hidden="1" customWidth="1"/>
    <col min="13586" max="13586" width="11.7109375" style="478" customWidth="1"/>
    <col min="13587" max="13587" width="6.42578125" style="478" bestFit="1" customWidth="1"/>
    <col min="13588" max="13588" width="11.7109375" style="478" customWidth="1"/>
    <col min="13589" max="13589" width="0" style="478" hidden="1" customWidth="1"/>
    <col min="13590" max="13590" width="3.7109375" style="478" customWidth="1"/>
    <col min="13591" max="13591" width="11.140625" style="478" bestFit="1" customWidth="1"/>
    <col min="13592" max="13594" width="10.5703125" style="478"/>
    <col min="13595" max="13595" width="10.140625" style="478" customWidth="1"/>
    <col min="13596" max="13824" width="10.5703125" style="478"/>
    <col min="13825" max="13832" width="0" style="478" hidden="1" customWidth="1"/>
    <col min="13833" max="13835" width="3.7109375" style="478" customWidth="1"/>
    <col min="13836" max="13836" width="12.7109375" style="478" customWidth="1"/>
    <col min="13837" max="13837" width="47.42578125" style="478" customWidth="1"/>
    <col min="13838" max="13841" width="0" style="478" hidden="1" customWidth="1"/>
    <col min="13842" max="13842" width="11.7109375" style="478" customWidth="1"/>
    <col min="13843" max="13843" width="6.42578125" style="478" bestFit="1" customWidth="1"/>
    <col min="13844" max="13844" width="11.7109375" style="478" customWidth="1"/>
    <col min="13845" max="13845" width="0" style="478" hidden="1" customWidth="1"/>
    <col min="13846" max="13846" width="3.7109375" style="478" customWidth="1"/>
    <col min="13847" max="13847" width="11.140625" style="478" bestFit="1" customWidth="1"/>
    <col min="13848" max="13850" width="10.5703125" style="478"/>
    <col min="13851" max="13851" width="10.140625" style="478" customWidth="1"/>
    <col min="13852" max="14080" width="10.5703125" style="478"/>
    <col min="14081" max="14088" width="0" style="478" hidden="1" customWidth="1"/>
    <col min="14089" max="14091" width="3.7109375" style="478" customWidth="1"/>
    <col min="14092" max="14092" width="12.7109375" style="478" customWidth="1"/>
    <col min="14093" max="14093" width="47.42578125" style="478" customWidth="1"/>
    <col min="14094" max="14097" width="0" style="478" hidden="1" customWidth="1"/>
    <col min="14098" max="14098" width="11.7109375" style="478" customWidth="1"/>
    <col min="14099" max="14099" width="6.42578125" style="478" bestFit="1" customWidth="1"/>
    <col min="14100" max="14100" width="11.7109375" style="478" customWidth="1"/>
    <col min="14101" max="14101" width="0" style="478" hidden="1" customWidth="1"/>
    <col min="14102" max="14102" width="3.7109375" style="478" customWidth="1"/>
    <col min="14103" max="14103" width="11.140625" style="478" bestFit="1" customWidth="1"/>
    <col min="14104" max="14106" width="10.5703125" style="478"/>
    <col min="14107" max="14107" width="10.140625" style="478" customWidth="1"/>
    <col min="14108" max="14336" width="10.5703125" style="478"/>
    <col min="14337" max="14344" width="0" style="478" hidden="1" customWidth="1"/>
    <col min="14345" max="14347" width="3.7109375" style="478" customWidth="1"/>
    <col min="14348" max="14348" width="12.7109375" style="478" customWidth="1"/>
    <col min="14349" max="14349" width="47.42578125" style="478" customWidth="1"/>
    <col min="14350" max="14353" width="0" style="478" hidden="1" customWidth="1"/>
    <col min="14354" max="14354" width="11.7109375" style="478" customWidth="1"/>
    <col min="14355" max="14355" width="6.42578125" style="478" bestFit="1" customWidth="1"/>
    <col min="14356" max="14356" width="11.7109375" style="478" customWidth="1"/>
    <col min="14357" max="14357" width="0" style="478" hidden="1" customWidth="1"/>
    <col min="14358" max="14358" width="3.7109375" style="478" customWidth="1"/>
    <col min="14359" max="14359" width="11.140625" style="478" bestFit="1" customWidth="1"/>
    <col min="14360" max="14362" width="10.5703125" style="478"/>
    <col min="14363" max="14363" width="10.140625" style="478" customWidth="1"/>
    <col min="14364" max="14592" width="10.5703125" style="478"/>
    <col min="14593" max="14600" width="0" style="478" hidden="1" customWidth="1"/>
    <col min="14601" max="14603" width="3.7109375" style="478" customWidth="1"/>
    <col min="14604" max="14604" width="12.7109375" style="478" customWidth="1"/>
    <col min="14605" max="14605" width="47.42578125" style="478" customWidth="1"/>
    <col min="14606" max="14609" width="0" style="478" hidden="1" customWidth="1"/>
    <col min="14610" max="14610" width="11.7109375" style="478" customWidth="1"/>
    <col min="14611" max="14611" width="6.42578125" style="478" bestFit="1" customWidth="1"/>
    <col min="14612" max="14612" width="11.7109375" style="478" customWidth="1"/>
    <col min="14613" max="14613" width="0" style="478" hidden="1" customWidth="1"/>
    <col min="14614" max="14614" width="3.7109375" style="478" customWidth="1"/>
    <col min="14615" max="14615" width="11.140625" style="478" bestFit="1" customWidth="1"/>
    <col min="14616" max="14618" width="10.5703125" style="478"/>
    <col min="14619" max="14619" width="10.140625" style="478" customWidth="1"/>
    <col min="14620" max="14848" width="10.5703125" style="478"/>
    <col min="14849" max="14856" width="0" style="478" hidden="1" customWidth="1"/>
    <col min="14857" max="14859" width="3.7109375" style="478" customWidth="1"/>
    <col min="14860" max="14860" width="12.7109375" style="478" customWidth="1"/>
    <col min="14861" max="14861" width="47.42578125" style="478" customWidth="1"/>
    <col min="14862" max="14865" width="0" style="478" hidden="1" customWidth="1"/>
    <col min="14866" max="14866" width="11.7109375" style="478" customWidth="1"/>
    <col min="14867" max="14867" width="6.42578125" style="478" bestFit="1" customWidth="1"/>
    <col min="14868" max="14868" width="11.7109375" style="478" customWidth="1"/>
    <col min="14869" max="14869" width="0" style="478" hidden="1" customWidth="1"/>
    <col min="14870" max="14870" width="3.7109375" style="478" customWidth="1"/>
    <col min="14871" max="14871" width="11.140625" style="478" bestFit="1" customWidth="1"/>
    <col min="14872" max="14874" width="10.5703125" style="478"/>
    <col min="14875" max="14875" width="10.140625" style="478" customWidth="1"/>
    <col min="14876" max="15104" width="10.5703125" style="478"/>
    <col min="15105" max="15112" width="0" style="478" hidden="1" customWidth="1"/>
    <col min="15113" max="15115" width="3.7109375" style="478" customWidth="1"/>
    <col min="15116" max="15116" width="12.7109375" style="478" customWidth="1"/>
    <col min="15117" max="15117" width="47.42578125" style="478" customWidth="1"/>
    <col min="15118" max="15121" width="0" style="478" hidden="1" customWidth="1"/>
    <col min="15122" max="15122" width="11.7109375" style="478" customWidth="1"/>
    <col min="15123" max="15123" width="6.42578125" style="478" bestFit="1" customWidth="1"/>
    <col min="15124" max="15124" width="11.7109375" style="478" customWidth="1"/>
    <col min="15125" max="15125" width="0" style="478" hidden="1" customWidth="1"/>
    <col min="15126" max="15126" width="3.7109375" style="478" customWidth="1"/>
    <col min="15127" max="15127" width="11.140625" style="478" bestFit="1" customWidth="1"/>
    <col min="15128" max="15130" width="10.5703125" style="478"/>
    <col min="15131" max="15131" width="10.140625" style="478" customWidth="1"/>
    <col min="15132" max="15360" width="10.5703125" style="478"/>
    <col min="15361" max="15368" width="0" style="478" hidden="1" customWidth="1"/>
    <col min="15369" max="15371" width="3.7109375" style="478" customWidth="1"/>
    <col min="15372" max="15372" width="12.7109375" style="478" customWidth="1"/>
    <col min="15373" max="15373" width="47.42578125" style="478" customWidth="1"/>
    <col min="15374" max="15377" width="0" style="478" hidden="1" customWidth="1"/>
    <col min="15378" max="15378" width="11.7109375" style="478" customWidth="1"/>
    <col min="15379" max="15379" width="6.42578125" style="478" bestFit="1" customWidth="1"/>
    <col min="15380" max="15380" width="11.7109375" style="478" customWidth="1"/>
    <col min="15381" max="15381" width="0" style="478" hidden="1" customWidth="1"/>
    <col min="15382" max="15382" width="3.7109375" style="478" customWidth="1"/>
    <col min="15383" max="15383" width="11.140625" style="478" bestFit="1" customWidth="1"/>
    <col min="15384" max="15386" width="10.5703125" style="478"/>
    <col min="15387" max="15387" width="10.140625" style="478" customWidth="1"/>
    <col min="15388" max="15616" width="10.5703125" style="478"/>
    <col min="15617" max="15624" width="0" style="478" hidden="1" customWidth="1"/>
    <col min="15625" max="15627" width="3.7109375" style="478" customWidth="1"/>
    <col min="15628" max="15628" width="12.7109375" style="478" customWidth="1"/>
    <col min="15629" max="15629" width="47.42578125" style="478" customWidth="1"/>
    <col min="15630" max="15633" width="0" style="478" hidden="1" customWidth="1"/>
    <col min="15634" max="15634" width="11.7109375" style="478" customWidth="1"/>
    <col min="15635" max="15635" width="6.42578125" style="478" bestFit="1" customWidth="1"/>
    <col min="15636" max="15636" width="11.7109375" style="478" customWidth="1"/>
    <col min="15637" max="15637" width="0" style="478" hidden="1" customWidth="1"/>
    <col min="15638" max="15638" width="3.7109375" style="478" customWidth="1"/>
    <col min="15639" max="15639" width="11.140625" style="478" bestFit="1" customWidth="1"/>
    <col min="15640" max="15642" width="10.5703125" style="478"/>
    <col min="15643" max="15643" width="10.140625" style="478" customWidth="1"/>
    <col min="15644" max="15872" width="10.5703125" style="478"/>
    <col min="15873" max="15880" width="0" style="478" hidden="1" customWidth="1"/>
    <col min="15881" max="15883" width="3.7109375" style="478" customWidth="1"/>
    <col min="15884" max="15884" width="12.7109375" style="478" customWidth="1"/>
    <col min="15885" max="15885" width="47.42578125" style="478" customWidth="1"/>
    <col min="15886" max="15889" width="0" style="478" hidden="1" customWidth="1"/>
    <col min="15890" max="15890" width="11.7109375" style="478" customWidth="1"/>
    <col min="15891" max="15891" width="6.42578125" style="478" bestFit="1" customWidth="1"/>
    <col min="15892" max="15892" width="11.7109375" style="478" customWidth="1"/>
    <col min="15893" max="15893" width="0" style="478" hidden="1" customWidth="1"/>
    <col min="15894" max="15894" width="3.7109375" style="478" customWidth="1"/>
    <col min="15895" max="15895" width="11.140625" style="478" bestFit="1" customWidth="1"/>
    <col min="15896" max="15898" width="10.5703125" style="478"/>
    <col min="15899" max="15899" width="10.140625" style="478" customWidth="1"/>
    <col min="15900" max="16128" width="10.5703125" style="478"/>
    <col min="16129" max="16136" width="0" style="478" hidden="1" customWidth="1"/>
    <col min="16137" max="16139" width="3.7109375" style="478" customWidth="1"/>
    <col min="16140" max="16140" width="12.7109375" style="478" customWidth="1"/>
    <col min="16141" max="16141" width="47.42578125" style="478" customWidth="1"/>
    <col min="16142" max="16145" width="0" style="478" hidden="1" customWidth="1"/>
    <col min="16146" max="16146" width="11.7109375" style="478" customWidth="1"/>
    <col min="16147" max="16147" width="6.42578125" style="478" bestFit="1" customWidth="1"/>
    <col min="16148" max="16148" width="11.7109375" style="478" customWidth="1"/>
    <col min="16149" max="16149" width="0" style="478" hidden="1" customWidth="1"/>
    <col min="16150" max="16150" width="3.7109375" style="478" customWidth="1"/>
    <col min="16151" max="16151" width="11.140625" style="478" bestFit="1" customWidth="1"/>
    <col min="16152" max="16154" width="10.5703125" style="478"/>
    <col min="16155" max="16155" width="10.140625" style="478" customWidth="1"/>
    <col min="16156" max="16384" width="10.5703125" style="478"/>
  </cols>
  <sheetData>
    <row r="1" spans="7:34" hidden="1"/>
    <row r="2" spans="7:34" hidden="1"/>
    <row r="3" spans="7:34" hidden="1"/>
    <row r="4" spans="7:34" ht="3" customHeight="1">
      <c r="J4" s="483"/>
      <c r="K4" s="483"/>
      <c r="L4" s="479"/>
      <c r="M4" s="479"/>
      <c r="N4" s="479"/>
      <c r="O4" s="486"/>
      <c r="P4" s="486"/>
      <c r="Q4" s="486"/>
      <c r="R4" s="486"/>
      <c r="S4" s="486"/>
      <c r="T4" s="486"/>
      <c r="U4" s="479"/>
    </row>
    <row r="5" spans="7:34" ht="22.5" customHeight="1">
      <c r="J5" s="483"/>
      <c r="K5" s="483"/>
      <c r="L5" s="1234" t="s">
        <v>659</v>
      </c>
      <c r="M5" s="1234"/>
      <c r="N5" s="1234"/>
      <c r="O5" s="1234"/>
      <c r="P5" s="1234"/>
      <c r="Q5" s="1234"/>
      <c r="R5" s="1234"/>
      <c r="S5" s="1234"/>
      <c r="T5" s="1234"/>
      <c r="U5" s="499"/>
    </row>
    <row r="6" spans="7:34" ht="3" customHeight="1">
      <c r="J6" s="483"/>
      <c r="K6" s="483"/>
      <c r="L6" s="479"/>
      <c r="M6" s="479"/>
      <c r="N6" s="479"/>
      <c r="O6" s="482"/>
      <c r="P6" s="482"/>
      <c r="Q6" s="482"/>
      <c r="R6" s="482"/>
      <c r="S6" s="482"/>
      <c r="T6" s="482"/>
      <c r="U6" s="479"/>
    </row>
    <row r="7" spans="7:34" s="525" customFormat="1" ht="22.5">
      <c r="G7" s="533"/>
      <c r="H7" s="533"/>
      <c r="I7" s="533"/>
      <c r="J7" s="531"/>
      <c r="K7" s="531"/>
      <c r="L7" s="526"/>
      <c r="M7" s="619" t="s">
        <v>503</v>
      </c>
      <c r="N7" s="668"/>
      <c r="O7" s="1253" t="str">
        <f>IF(NameOrPr_ch="",IF(NameOrPr="","",NameOrPr),NameOrPr_ch)</f>
        <v>Комитет по тарифам Санкт-Петербурга</v>
      </c>
      <c r="P7" s="1254"/>
      <c r="Q7" s="1254"/>
      <c r="R7" s="1254"/>
      <c r="S7" s="1254"/>
      <c r="T7" s="1255"/>
      <c r="U7" s="671"/>
      <c r="X7" s="587"/>
      <c r="Y7" s="587"/>
      <c r="Z7" s="587"/>
      <c r="AA7" s="587"/>
      <c r="AB7" s="587"/>
      <c r="AC7" s="587"/>
      <c r="AD7" s="587"/>
      <c r="AE7" s="587"/>
      <c r="AF7" s="587"/>
      <c r="AG7" s="587"/>
      <c r="AH7" s="587"/>
    </row>
    <row r="8" spans="7:34" s="493" customFormat="1" ht="18.75">
      <c r="G8" s="492"/>
      <c r="H8" s="492"/>
      <c r="L8" s="501"/>
      <c r="M8" s="619" t="s">
        <v>598</v>
      </c>
      <c r="N8" s="668"/>
      <c r="O8" s="1253" t="str">
        <f>IF(datePr_ch="",IF(datePr="","",datePr),datePr_ch)</f>
        <v>15.12.2021</v>
      </c>
      <c r="P8" s="1254"/>
      <c r="Q8" s="1254"/>
      <c r="R8" s="1254"/>
      <c r="S8" s="1254"/>
      <c r="T8" s="1255"/>
      <c r="U8" s="669"/>
      <c r="X8" s="507"/>
      <c r="Y8" s="507"/>
      <c r="Z8" s="507"/>
      <c r="AA8" s="507"/>
      <c r="AB8" s="507"/>
      <c r="AC8" s="507"/>
      <c r="AD8" s="507"/>
      <c r="AE8" s="507"/>
      <c r="AF8" s="507"/>
      <c r="AG8" s="507"/>
      <c r="AH8" s="507"/>
    </row>
    <row r="9" spans="7:34" s="493" customFormat="1" ht="18.75">
      <c r="G9" s="492"/>
      <c r="H9" s="492"/>
      <c r="L9" s="554"/>
      <c r="M9" s="619" t="s">
        <v>597</v>
      </c>
      <c r="N9" s="668"/>
      <c r="O9" s="1253" t="str">
        <f>IF(numberPr_ch="",IF(numberPr="","",numberPr),numberPr_ch)</f>
        <v>208-р</v>
      </c>
      <c r="P9" s="1254"/>
      <c r="Q9" s="1254"/>
      <c r="R9" s="1254"/>
      <c r="S9" s="1254"/>
      <c r="T9" s="1255"/>
      <c r="U9" s="669"/>
      <c r="X9" s="507"/>
      <c r="Y9" s="507"/>
      <c r="Z9" s="507"/>
      <c r="AA9" s="507"/>
      <c r="AB9" s="507"/>
      <c r="AC9" s="507"/>
      <c r="AD9" s="507"/>
      <c r="AE9" s="507"/>
      <c r="AF9" s="507"/>
      <c r="AG9" s="507"/>
      <c r="AH9" s="507"/>
    </row>
    <row r="10" spans="7:34" s="493" customFormat="1" ht="18.75">
      <c r="G10" s="492"/>
      <c r="H10" s="492"/>
      <c r="L10" s="554"/>
      <c r="M10" s="619" t="s">
        <v>502</v>
      </c>
      <c r="N10" s="668"/>
      <c r="O10" s="1253" t="str">
        <f>IF(IstPub_ch="",IF(IstPub="","",IstPub),IstPub_ch)</f>
        <v>официальный сайт Комитета по тарифам Санкт-Петербурга: http://tarifspb.ru/</v>
      </c>
      <c r="P10" s="1254"/>
      <c r="Q10" s="1254"/>
      <c r="R10" s="1254"/>
      <c r="S10" s="1254"/>
      <c r="T10" s="1255"/>
      <c r="U10" s="669"/>
      <c r="X10" s="507"/>
      <c r="Y10" s="507"/>
      <c r="Z10" s="507"/>
      <c r="AA10" s="507"/>
      <c r="AB10" s="507"/>
      <c r="AC10" s="507"/>
      <c r="AD10" s="507"/>
      <c r="AE10" s="507"/>
      <c r="AF10" s="507"/>
      <c r="AG10" s="507"/>
      <c r="AH10" s="507"/>
    </row>
    <row r="11" spans="7:34" s="493" customFormat="1" ht="11.25" hidden="1">
      <c r="G11" s="492"/>
      <c r="H11" s="492"/>
      <c r="L11" s="1235"/>
      <c r="M11" s="1235"/>
      <c r="N11" s="490"/>
      <c r="O11" s="1258"/>
      <c r="P11" s="1258"/>
      <c r="Q11" s="1258"/>
      <c r="R11" s="1258"/>
      <c r="S11" s="1258"/>
      <c r="T11" s="1258"/>
      <c r="U11" s="505" t="s">
        <v>373</v>
      </c>
      <c r="X11" s="507"/>
      <c r="Y11" s="507"/>
      <c r="Z11" s="507"/>
      <c r="AA11" s="507"/>
      <c r="AB11" s="507"/>
      <c r="AC11" s="507"/>
      <c r="AD11" s="507"/>
      <c r="AE11" s="507"/>
      <c r="AF11" s="507"/>
      <c r="AG11" s="507"/>
      <c r="AH11" s="507"/>
    </row>
    <row r="12" spans="7:34">
      <c r="J12" s="483"/>
      <c r="K12" s="483"/>
      <c r="L12" s="479"/>
      <c r="M12" s="479"/>
      <c r="N12" s="479"/>
      <c r="O12" s="1257"/>
      <c r="P12" s="1257"/>
      <c r="Q12" s="1257"/>
      <c r="R12" s="1257"/>
      <c r="S12" s="1257"/>
      <c r="T12" s="1257"/>
      <c r="U12" s="1257"/>
    </row>
    <row r="13" spans="7:34">
      <c r="J13" s="483"/>
      <c r="K13" s="483"/>
      <c r="L13" s="1163" t="s">
        <v>454</v>
      </c>
      <c r="M13" s="1163"/>
      <c r="N13" s="1163"/>
      <c r="O13" s="1163"/>
      <c r="P13" s="1163"/>
      <c r="Q13" s="1163"/>
      <c r="R13" s="1163"/>
      <c r="S13" s="1163"/>
      <c r="T13" s="1163"/>
      <c r="U13" s="1163"/>
      <c r="V13" s="1163"/>
      <c r="W13" s="1163" t="s">
        <v>455</v>
      </c>
    </row>
    <row r="14" spans="7:34" ht="14.25" customHeight="1">
      <c r="J14" s="483"/>
      <c r="K14" s="483"/>
      <c r="L14" s="1218" t="s">
        <v>92</v>
      </c>
      <c r="M14" s="1218" t="s">
        <v>641</v>
      </c>
      <c r="N14" s="523"/>
      <c r="O14" s="1219" t="s">
        <v>643</v>
      </c>
      <c r="P14" s="1220"/>
      <c r="Q14" s="1220"/>
      <c r="R14" s="1220"/>
      <c r="S14" s="1220"/>
      <c r="T14" s="1221"/>
      <c r="U14" s="1229" t="s">
        <v>341</v>
      </c>
      <c r="V14" s="1215" t="s">
        <v>275</v>
      </c>
      <c r="W14" s="1163"/>
    </row>
    <row r="15" spans="7:34" s="525" customFormat="1" ht="14.25" customHeight="1">
      <c r="G15" s="533"/>
      <c r="H15" s="533"/>
      <c r="I15" s="533"/>
      <c r="J15" s="531"/>
      <c r="K15" s="531"/>
      <c r="L15" s="1218"/>
      <c r="M15" s="1218"/>
      <c r="N15" s="523"/>
      <c r="O15" s="1224" t="s">
        <v>607</v>
      </c>
      <c r="P15" s="1222" t="s">
        <v>271</v>
      </c>
      <c r="Q15" s="1223"/>
      <c r="R15" s="1227" t="s">
        <v>656</v>
      </c>
      <c r="S15" s="1227"/>
      <c r="T15" s="1228"/>
      <c r="U15" s="1230"/>
      <c r="V15" s="1216"/>
      <c r="W15" s="1163"/>
      <c r="X15" s="587"/>
      <c r="Y15" s="587"/>
      <c r="Z15" s="587"/>
      <c r="AA15" s="587"/>
      <c r="AB15" s="587"/>
      <c r="AC15" s="587"/>
      <c r="AD15" s="587"/>
      <c r="AE15" s="587"/>
      <c r="AF15" s="587"/>
      <c r="AG15" s="587"/>
      <c r="AH15" s="587"/>
    </row>
    <row r="16" spans="7:34" ht="33.75">
      <c r="J16" s="483"/>
      <c r="K16" s="483"/>
      <c r="L16" s="1218"/>
      <c r="M16" s="1218"/>
      <c r="N16" s="522"/>
      <c r="O16" s="1225"/>
      <c r="P16" s="537" t="s">
        <v>767</v>
      </c>
      <c r="Q16" s="537" t="s">
        <v>768</v>
      </c>
      <c r="R16" s="538" t="s">
        <v>274</v>
      </c>
      <c r="S16" s="1213" t="s">
        <v>273</v>
      </c>
      <c r="T16" s="1214"/>
      <c r="U16" s="1231"/>
      <c r="V16" s="1217"/>
      <c r="W16" s="1163"/>
    </row>
    <row r="17" spans="1:34">
      <c r="J17" s="483"/>
      <c r="K17" s="491">
        <v>1</v>
      </c>
      <c r="L17" s="480" t="s">
        <v>93</v>
      </c>
      <c r="M17" s="480" t="s">
        <v>49</v>
      </c>
      <c r="N17" s="498" t="s">
        <v>49</v>
      </c>
      <c r="O17" s="489">
        <f ca="1">OFFSET(O17,0,-1)+1</f>
        <v>3</v>
      </c>
      <c r="P17" s="489">
        <f ca="1">OFFSET(P17,0,-1)+1</f>
        <v>4</v>
      </c>
      <c r="Q17" s="489">
        <f ca="1">OFFSET(Q17,0,-1)+1</f>
        <v>5</v>
      </c>
      <c r="R17" s="489">
        <f ca="1">OFFSET(R17,0,-1)+1</f>
        <v>6</v>
      </c>
      <c r="S17" s="1236">
        <f ca="1">OFFSET(S17,0,-1)+1</f>
        <v>7</v>
      </c>
      <c r="T17" s="1236"/>
      <c r="U17" s="489">
        <f ca="1">OFFSET(U17,0,-2)+1</f>
        <v>8</v>
      </c>
      <c r="V17" s="497">
        <f ca="1">OFFSET(V17,0,-1)</f>
        <v>8</v>
      </c>
      <c r="W17" s="489">
        <f ca="1">OFFSET(W17,0,-1)+1</f>
        <v>9</v>
      </c>
    </row>
    <row r="18" spans="1:34" ht="22.5">
      <c r="A18" s="1237">
        <v>1</v>
      </c>
      <c r="B18" s="942"/>
      <c r="C18" s="942"/>
      <c r="D18" s="942"/>
      <c r="E18" s="943"/>
      <c r="F18" s="944"/>
      <c r="G18" s="944"/>
      <c r="H18" s="944"/>
      <c r="I18" s="945"/>
      <c r="J18" s="940"/>
      <c r="K18" s="947"/>
      <c r="L18" s="595">
        <f>mergeValue(A18)</f>
        <v>1</v>
      </c>
      <c r="M18" s="643" t="s">
        <v>20</v>
      </c>
      <c r="N18" s="582"/>
      <c r="O18" s="1250"/>
      <c r="P18" s="1250"/>
      <c r="Q18" s="1250"/>
      <c r="R18" s="1250"/>
      <c r="S18" s="1250"/>
      <c r="T18" s="1250"/>
      <c r="U18" s="1250"/>
      <c r="V18" s="1250"/>
      <c r="W18" s="632" t="s">
        <v>660</v>
      </c>
    </row>
    <row r="19" spans="1:34" ht="22.5">
      <c r="A19" s="1237"/>
      <c r="B19" s="1237">
        <v>1</v>
      </c>
      <c r="C19" s="942"/>
      <c r="D19" s="942"/>
      <c r="E19" s="944"/>
      <c r="F19" s="944"/>
      <c r="G19" s="944"/>
      <c r="H19" s="944"/>
      <c r="I19" s="939"/>
      <c r="J19" s="938"/>
      <c r="K19" s="941"/>
      <c r="L19" s="595" t="str">
        <f>mergeValue(A19) &amp;"."&amp; mergeValue(B19)</f>
        <v>1.1</v>
      </c>
      <c r="M19" s="548" t="s">
        <v>16</v>
      </c>
      <c r="N19" s="582"/>
      <c r="O19" s="1250"/>
      <c r="P19" s="1250"/>
      <c r="Q19" s="1250"/>
      <c r="R19" s="1250"/>
      <c r="S19" s="1250"/>
      <c r="T19" s="1250"/>
      <c r="U19" s="1250"/>
      <c r="V19" s="1250"/>
      <c r="W19" s="632" t="s">
        <v>478</v>
      </c>
    </row>
    <row r="20" spans="1:34" ht="22.5">
      <c r="A20" s="1237"/>
      <c r="B20" s="1237"/>
      <c r="C20" s="1237">
        <v>1</v>
      </c>
      <c r="D20" s="942"/>
      <c r="E20" s="944"/>
      <c r="F20" s="944"/>
      <c r="G20" s="944"/>
      <c r="H20" s="944"/>
      <c r="I20" s="946"/>
      <c r="J20" s="938"/>
      <c r="K20" s="941"/>
      <c r="L20" s="595" t="str">
        <f>mergeValue(A20) &amp;"."&amp; mergeValue(B20)&amp;"."&amp; mergeValue(C20)</f>
        <v>1.1.1</v>
      </c>
      <c r="M20" s="549" t="s">
        <v>7</v>
      </c>
      <c r="N20" s="582"/>
      <c r="O20" s="1250"/>
      <c r="P20" s="1250"/>
      <c r="Q20" s="1250"/>
      <c r="R20" s="1250"/>
      <c r="S20" s="1250"/>
      <c r="T20" s="1250"/>
      <c r="U20" s="1250"/>
      <c r="V20" s="1250"/>
      <c r="W20" s="632" t="s">
        <v>635</v>
      </c>
    </row>
    <row r="21" spans="1:34" ht="22.5">
      <c r="A21" s="1237"/>
      <c r="B21" s="1237"/>
      <c r="C21" s="1237"/>
      <c r="D21" s="1237">
        <v>1</v>
      </c>
      <c r="E21" s="944"/>
      <c r="F21" s="944"/>
      <c r="G21" s="944"/>
      <c r="H21" s="944"/>
      <c r="I21" s="946"/>
      <c r="J21" s="938"/>
      <c r="K21" s="941"/>
      <c r="L21" s="595" t="str">
        <f>mergeValue(A21) &amp;"."&amp; mergeValue(B21)&amp;"."&amp; mergeValue(C21)&amp;"."&amp; mergeValue(D21)</f>
        <v>1.1.1.1</v>
      </c>
      <c r="M21" s="550" t="s">
        <v>22</v>
      </c>
      <c r="N21" s="582"/>
      <c r="O21" s="1250"/>
      <c r="P21" s="1250"/>
      <c r="Q21" s="1250"/>
      <c r="R21" s="1250"/>
      <c r="S21" s="1250"/>
      <c r="T21" s="1250"/>
      <c r="U21" s="1250"/>
      <c r="V21" s="1250"/>
      <c r="W21" s="632" t="s">
        <v>636</v>
      </c>
    </row>
    <row r="22" spans="1:34" ht="11.25" hidden="1" customHeight="1">
      <c r="A22" s="1237"/>
      <c r="B22" s="1237"/>
      <c r="C22" s="1237"/>
      <c r="D22" s="1237"/>
      <c r="E22" s="1237">
        <v>1</v>
      </c>
      <c r="F22" s="944"/>
      <c r="G22" s="944"/>
      <c r="H22" s="942">
        <v>1</v>
      </c>
      <c r="I22" s="1237">
        <v>1</v>
      </c>
      <c r="J22" s="944"/>
      <c r="K22" s="949"/>
      <c r="L22" s="595"/>
      <c r="M22" s="556"/>
      <c r="N22" s="583"/>
      <c r="O22" s="633"/>
      <c r="P22" s="633"/>
      <c r="Q22" s="633"/>
      <c r="R22" s="633"/>
      <c r="S22" s="633"/>
      <c r="T22" s="633"/>
      <c r="U22" s="633"/>
      <c r="V22" s="510"/>
      <c r="W22" s="561"/>
    </row>
    <row r="23" spans="1:34" ht="90">
      <c r="A23" s="1237"/>
      <c r="B23" s="1237"/>
      <c r="C23" s="1237"/>
      <c r="D23" s="1237"/>
      <c r="E23" s="1237"/>
      <c r="F23" s="1237">
        <v>1</v>
      </c>
      <c r="G23" s="942"/>
      <c r="H23" s="942"/>
      <c r="I23" s="1237"/>
      <c r="J23" s="1237">
        <v>1</v>
      </c>
      <c r="K23" s="950"/>
      <c r="L23" s="595" t="str">
        <f>mergeValue(A23) &amp;"."&amp; mergeValue(B23)&amp;"."&amp; mergeValue(C23)&amp;"."&amp; mergeValue(D23)&amp;"."&amp;  mergeValue(F23)</f>
        <v>1.1.1.1.1</v>
      </c>
      <c r="M23" s="557" t="s">
        <v>10</v>
      </c>
      <c r="N23" s="583"/>
      <c r="O23" s="1239"/>
      <c r="P23" s="1239"/>
      <c r="Q23" s="1239"/>
      <c r="R23" s="1239"/>
      <c r="S23" s="1239"/>
      <c r="T23" s="1239"/>
      <c r="U23" s="1239"/>
      <c r="V23" s="1239"/>
      <c r="W23" s="632" t="s">
        <v>637</v>
      </c>
      <c r="Y23" s="506" t="str">
        <f>strCheckUnique(Z23:Z26)</f>
        <v/>
      </c>
      <c r="AA23" s="506"/>
    </row>
    <row r="24" spans="1:34" ht="189" customHeight="1">
      <c r="A24" s="1237"/>
      <c r="B24" s="1237"/>
      <c r="C24" s="1237"/>
      <c r="D24" s="1237"/>
      <c r="E24" s="1237"/>
      <c r="F24" s="1237"/>
      <c r="G24" s="942">
        <v>1</v>
      </c>
      <c r="H24" s="942"/>
      <c r="I24" s="1237"/>
      <c r="J24" s="1237"/>
      <c r="K24" s="950">
        <v>1</v>
      </c>
      <c r="L24" s="595" t="str">
        <f>mergeValue(A24) &amp;"."&amp; mergeValue(B24)&amp;"."&amp; mergeValue(C24)&amp;"."&amp; mergeValue(D24)&amp;"."&amp; mergeValue(F24)&amp;"."&amp; mergeValue(G24)</f>
        <v>1.1.1.1.1.1</v>
      </c>
      <c r="M24" s="1071"/>
      <c r="N24" s="588"/>
      <c r="O24" s="564"/>
      <c r="P24" s="564"/>
      <c r="Q24" s="1096"/>
      <c r="R24" s="1243"/>
      <c r="S24" s="1233" t="s">
        <v>84</v>
      </c>
      <c r="T24" s="1243"/>
      <c r="U24" s="1233" t="s">
        <v>85</v>
      </c>
      <c r="V24" s="580"/>
      <c r="W24" s="1208" t="s">
        <v>661</v>
      </c>
      <c r="X24" s="502" t="str">
        <f>strCheckDate(O25:V25)</f>
        <v/>
      </c>
      <c r="Y24" s="506"/>
      <c r="Z24" s="506" t="str">
        <f>IF(M24="","",M24 )</f>
        <v/>
      </c>
      <c r="AA24" s="506"/>
      <c r="AB24" s="506"/>
      <c r="AC24" s="506"/>
    </row>
    <row r="25" spans="1:34" ht="11.25" hidden="1">
      <c r="A25" s="1237"/>
      <c r="B25" s="1237"/>
      <c r="C25" s="1237"/>
      <c r="D25" s="1237"/>
      <c r="E25" s="1237"/>
      <c r="F25" s="1237"/>
      <c r="G25" s="942"/>
      <c r="H25" s="942"/>
      <c r="I25" s="1237"/>
      <c r="J25" s="1237"/>
      <c r="K25" s="950"/>
      <c r="L25" s="602"/>
      <c r="M25" s="648"/>
      <c r="N25" s="588"/>
      <c r="O25" s="564"/>
      <c r="P25" s="564"/>
      <c r="Q25" s="586" t="str">
        <f>R24 &amp; "-" &amp; T24</f>
        <v>-</v>
      </c>
      <c r="R25" s="1232"/>
      <c r="S25" s="1233"/>
      <c r="T25" s="1232"/>
      <c r="U25" s="1233"/>
      <c r="V25" s="580"/>
      <c r="W25" s="1209"/>
    </row>
    <row r="26" spans="1:34" s="477" customFormat="1" ht="15" customHeight="1">
      <c r="A26" s="1237"/>
      <c r="B26" s="1237"/>
      <c r="C26" s="1237"/>
      <c r="D26" s="1237"/>
      <c r="E26" s="1237"/>
      <c r="F26" s="1237"/>
      <c r="G26" s="944"/>
      <c r="H26" s="942"/>
      <c r="I26" s="1237"/>
      <c r="J26" s="1237"/>
      <c r="K26" s="949"/>
      <c r="L26" s="540"/>
      <c r="M26" s="558" t="s">
        <v>25</v>
      </c>
      <c r="N26" s="553"/>
      <c r="O26" s="547"/>
      <c r="P26" s="547"/>
      <c r="Q26" s="547"/>
      <c r="R26" s="575"/>
      <c r="S26" s="566"/>
      <c r="T26" s="565"/>
      <c r="U26" s="553"/>
      <c r="V26" s="562"/>
      <c r="W26" s="1210"/>
      <c r="X26" s="503"/>
      <c r="Y26" s="503"/>
      <c r="Z26" s="503"/>
      <c r="AA26" s="503"/>
      <c r="AB26" s="503"/>
      <c r="AC26" s="503"/>
      <c r="AD26" s="503"/>
      <c r="AE26" s="503"/>
      <c r="AF26" s="503"/>
      <c r="AG26" s="503"/>
      <c r="AH26" s="503"/>
    </row>
    <row r="27" spans="1:34" s="477" customFormat="1" ht="15" customHeight="1">
      <c r="A27" s="1237"/>
      <c r="B27" s="1237"/>
      <c r="C27" s="1237"/>
      <c r="D27" s="1237"/>
      <c r="E27" s="1237"/>
      <c r="F27" s="944"/>
      <c r="G27" s="944"/>
      <c r="H27" s="942"/>
      <c r="I27" s="1237"/>
      <c r="J27" s="944"/>
      <c r="K27" s="949"/>
      <c r="L27" s="540"/>
      <c r="M27" s="553" t="s">
        <v>11</v>
      </c>
      <c r="N27" s="552"/>
      <c r="O27" s="547"/>
      <c r="P27" s="547"/>
      <c r="Q27" s="547"/>
      <c r="R27" s="575"/>
      <c r="S27" s="566"/>
      <c r="T27" s="565"/>
      <c r="U27" s="552"/>
      <c r="V27" s="566"/>
      <c r="W27" s="562"/>
      <c r="X27" s="503"/>
      <c r="Y27" s="503"/>
      <c r="Z27" s="503"/>
      <c r="AA27" s="503"/>
      <c r="AB27" s="503"/>
      <c r="AC27" s="503"/>
      <c r="AD27" s="503"/>
      <c r="AE27" s="503"/>
      <c r="AF27" s="503"/>
      <c r="AG27" s="503"/>
      <c r="AH27" s="503"/>
    </row>
    <row r="28" spans="1:34" s="477" customFormat="1" ht="0.2" customHeight="1">
      <c r="A28" s="1237"/>
      <c r="B28" s="1237"/>
      <c r="C28" s="1237"/>
      <c r="D28" s="1237"/>
      <c r="E28" s="948"/>
      <c r="F28" s="944"/>
      <c r="G28" s="944"/>
      <c r="H28" s="944"/>
      <c r="I28" s="940"/>
      <c r="J28" s="937"/>
      <c r="K28" s="947"/>
      <c r="L28" s="540"/>
      <c r="M28" s="553"/>
      <c r="N28" s="551"/>
      <c r="O28" s="547"/>
      <c r="P28" s="547"/>
      <c r="Q28" s="547"/>
      <c r="R28" s="575"/>
      <c r="S28" s="566"/>
      <c r="T28" s="565"/>
      <c r="U28" s="551"/>
      <c r="V28" s="566"/>
      <c r="W28" s="562"/>
      <c r="X28" s="503"/>
      <c r="Y28" s="503"/>
      <c r="Z28" s="503"/>
      <c r="AA28" s="503"/>
      <c r="AB28" s="503"/>
      <c r="AC28" s="503"/>
      <c r="AD28" s="503"/>
      <c r="AE28" s="503"/>
      <c r="AF28" s="503"/>
      <c r="AG28" s="503"/>
      <c r="AH28" s="503"/>
    </row>
    <row r="29" spans="1:34" s="477" customFormat="1" ht="15" customHeight="1">
      <c r="A29" s="1237"/>
      <c r="B29" s="1237"/>
      <c r="C29" s="1237"/>
      <c r="D29" s="948"/>
      <c r="E29" s="948"/>
      <c r="F29" s="944"/>
      <c r="G29" s="944"/>
      <c r="H29" s="944"/>
      <c r="I29" s="940"/>
      <c r="J29" s="937"/>
      <c r="K29" s="947"/>
      <c r="L29" s="540"/>
      <c r="M29" s="552" t="s">
        <v>17</v>
      </c>
      <c r="N29" s="551"/>
      <c r="O29" s="547"/>
      <c r="P29" s="547"/>
      <c r="Q29" s="547"/>
      <c r="R29" s="575"/>
      <c r="S29" s="566"/>
      <c r="T29" s="565"/>
      <c r="U29" s="551"/>
      <c r="V29" s="566"/>
      <c r="W29" s="562"/>
      <c r="X29" s="503"/>
      <c r="Y29" s="503"/>
      <c r="Z29" s="503"/>
      <c r="AA29" s="503"/>
      <c r="AB29" s="503"/>
      <c r="AC29" s="503"/>
      <c r="AD29" s="503"/>
      <c r="AE29" s="503"/>
      <c r="AF29" s="503"/>
      <c r="AG29" s="503"/>
      <c r="AH29" s="503"/>
    </row>
    <row r="30" spans="1:34" s="477" customFormat="1" ht="15" customHeight="1">
      <c r="A30" s="1237"/>
      <c r="B30" s="1237"/>
      <c r="C30" s="948"/>
      <c r="D30" s="948"/>
      <c r="E30" s="948"/>
      <c r="F30" s="948"/>
      <c r="G30" s="953"/>
      <c r="H30" s="940"/>
      <c r="I30" s="951"/>
      <c r="J30" s="937"/>
      <c r="K30" s="952"/>
      <c r="L30" s="540"/>
      <c r="M30" s="551" t="s">
        <v>18</v>
      </c>
      <c r="N30" s="551"/>
      <c r="O30" s="547"/>
      <c r="P30" s="547"/>
      <c r="Q30" s="547"/>
      <c r="R30" s="575"/>
      <c r="S30" s="566"/>
      <c r="T30" s="565"/>
      <c r="U30" s="551"/>
      <c r="V30" s="566"/>
      <c r="W30" s="562"/>
      <c r="X30" s="503"/>
      <c r="Y30" s="503"/>
      <c r="Z30" s="503"/>
      <c r="AA30" s="503"/>
      <c r="AB30" s="503"/>
      <c r="AC30" s="503"/>
      <c r="AD30" s="503"/>
      <c r="AE30" s="503"/>
      <c r="AF30" s="503"/>
      <c r="AG30" s="503"/>
      <c r="AH30" s="503"/>
    </row>
    <row r="31" spans="1:34" s="477" customFormat="1" ht="15" customHeight="1">
      <c r="A31" s="1237"/>
      <c r="B31" s="948"/>
      <c r="C31" s="948"/>
      <c r="D31" s="948"/>
      <c r="E31" s="948"/>
      <c r="F31" s="948"/>
      <c r="G31" s="953"/>
      <c r="H31" s="940"/>
      <c r="I31" s="940"/>
      <c r="J31" s="937"/>
      <c r="K31" s="947"/>
      <c r="L31" s="540"/>
      <c r="M31" s="560" t="s">
        <v>19</v>
      </c>
      <c r="N31" s="551"/>
      <c r="O31" s="547"/>
      <c r="P31" s="547"/>
      <c r="Q31" s="547"/>
      <c r="R31" s="575"/>
      <c r="S31" s="566"/>
      <c r="T31" s="565"/>
      <c r="U31" s="551"/>
      <c r="V31" s="566"/>
      <c r="W31" s="562"/>
      <c r="X31" s="503"/>
      <c r="Y31" s="503"/>
      <c r="Z31" s="503"/>
      <c r="AA31" s="503"/>
      <c r="AB31" s="503"/>
      <c r="AC31" s="503"/>
      <c r="AD31" s="503"/>
      <c r="AE31" s="503"/>
      <c r="AF31" s="503"/>
      <c r="AG31" s="503"/>
      <c r="AH31" s="503"/>
    </row>
    <row r="32" spans="1:34" s="477" customFormat="1" ht="15" customHeight="1">
      <c r="A32" s="936"/>
      <c r="B32" s="936"/>
      <c r="C32" s="936"/>
      <c r="D32" s="936"/>
      <c r="E32" s="936"/>
      <c r="F32" s="936"/>
      <c r="G32" s="936"/>
      <c r="H32" s="936"/>
      <c r="I32" s="936"/>
      <c r="J32" s="936"/>
      <c r="K32" s="936"/>
      <c r="L32" s="494"/>
      <c r="M32" s="567" t="s">
        <v>309</v>
      </c>
      <c r="N32" s="551"/>
      <c r="O32" s="547"/>
      <c r="P32" s="547"/>
      <c r="Q32" s="547"/>
      <c r="R32" s="575"/>
      <c r="S32" s="566"/>
      <c r="T32" s="565"/>
      <c r="U32" s="551"/>
      <c r="V32" s="566"/>
      <c r="W32" s="562"/>
      <c r="X32" s="503"/>
      <c r="Y32" s="503"/>
      <c r="Z32" s="503"/>
      <c r="AA32" s="503"/>
      <c r="AB32" s="503"/>
      <c r="AC32" s="503"/>
      <c r="AD32" s="503"/>
      <c r="AE32" s="503"/>
      <c r="AF32" s="503"/>
      <c r="AG32" s="503"/>
      <c r="AH32" s="503"/>
    </row>
    <row r="33" spans="12:23" ht="3" customHeight="1">
      <c r="L33" s="487"/>
      <c r="M33" s="487"/>
      <c r="N33" s="487"/>
      <c r="O33" s="487"/>
      <c r="P33" s="487"/>
      <c r="Q33" s="487"/>
      <c r="R33" s="487"/>
      <c r="S33" s="487"/>
      <c r="T33" s="487"/>
      <c r="U33" s="487"/>
    </row>
    <row r="34" spans="12:23" ht="123.75" customHeight="1">
      <c r="L34" s="1">
        <v>1</v>
      </c>
      <c r="M34" s="1201" t="s">
        <v>662</v>
      </c>
      <c r="N34" s="1201"/>
      <c r="O34" s="1201"/>
      <c r="P34" s="1201"/>
      <c r="Q34" s="1201"/>
      <c r="R34" s="1201"/>
      <c r="S34" s="1201"/>
      <c r="T34" s="1201"/>
      <c r="U34" s="1201"/>
      <c r="V34" s="1201"/>
      <c r="W34" s="1201"/>
    </row>
  </sheetData>
  <sheetProtection password="FA9C" sheet="1" objects="1" scenarios="1" formatColumns="0" formatRows="0"/>
  <dataConsolidate/>
  <mergeCells count="39">
    <mergeCell ref="F23:F26"/>
    <mergeCell ref="J23:J26"/>
    <mergeCell ref="O23:V23"/>
    <mergeCell ref="R24:R25"/>
    <mergeCell ref="S24:S25"/>
    <mergeCell ref="L11:M11"/>
    <mergeCell ref="O11:T11"/>
    <mergeCell ref="O12:U12"/>
    <mergeCell ref="A18:A31"/>
    <mergeCell ref="O18:V18"/>
    <mergeCell ref="B19:B30"/>
    <mergeCell ref="O19:V19"/>
    <mergeCell ref="C20:C29"/>
    <mergeCell ref="S16:T16"/>
    <mergeCell ref="T24:T25"/>
    <mergeCell ref="U24:U25"/>
    <mergeCell ref="O20:V20"/>
    <mergeCell ref="D21:D28"/>
    <mergeCell ref="O21:V21"/>
    <mergeCell ref="E22:E27"/>
    <mergeCell ref="I22:I27"/>
    <mergeCell ref="L5:T5"/>
    <mergeCell ref="O9:T9"/>
    <mergeCell ref="O10:T10"/>
    <mergeCell ref="O7:T7"/>
    <mergeCell ref="O8:T8"/>
    <mergeCell ref="M34:W34"/>
    <mergeCell ref="W24:W26"/>
    <mergeCell ref="L13:V13"/>
    <mergeCell ref="L14:L16"/>
    <mergeCell ref="M14:M16"/>
    <mergeCell ref="O14:T14"/>
    <mergeCell ref="U14:U16"/>
    <mergeCell ref="V14:V16"/>
    <mergeCell ref="O15:O16"/>
    <mergeCell ref="P15:Q15"/>
    <mergeCell ref="R15:T15"/>
    <mergeCell ref="S17:T17"/>
    <mergeCell ref="W13:W16"/>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dataValidation allowBlank="1" showInputMessage="1" showErrorMessage="1" prompt="Для выбора выполните двойной щелчок левой клавиши мыши по соответствующей ячейке." sqref="U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7">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183</v>
      </c>
    </row>
    <row r="2" spans="1:20" ht="22.5">
      <c r="F2" s="1202" t="s">
        <v>492</v>
      </c>
      <c r="G2" s="1203"/>
      <c r="H2" s="1204"/>
      <c r="I2" s="642"/>
    </row>
    <row r="3" spans="1:20" ht="3" customHeight="1"/>
    <row r="4" spans="1:20" s="572" customFormat="1" ht="11.25">
      <c r="A4" s="592"/>
      <c r="B4" s="592"/>
      <c r="C4" s="592"/>
      <c r="D4" s="592"/>
      <c r="F4" s="1163" t="s">
        <v>454</v>
      </c>
      <c r="G4" s="1163"/>
      <c r="H4" s="1163"/>
      <c r="I4" s="1205"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05"/>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493</v>
      </c>
      <c r="H7" s="606" t="str">
        <f>IF(dateCh="","",dateCh)</f>
        <v>27.12.2021</v>
      </c>
      <c r="I7" s="583" t="s">
        <v>494</v>
      </c>
      <c r="J7" s="617"/>
      <c r="K7" s="592"/>
      <c r="L7" s="592"/>
      <c r="M7" s="592"/>
      <c r="N7" s="592"/>
      <c r="O7" s="592"/>
      <c r="P7" s="592"/>
      <c r="Q7" s="592"/>
      <c r="R7" s="592"/>
      <c r="S7" s="592"/>
      <c r="T7" s="592"/>
    </row>
    <row r="8" spans="1:20" s="572" customFormat="1" ht="45">
      <c r="A8" s="1206">
        <v>1</v>
      </c>
      <c r="B8" s="592"/>
      <c r="C8" s="592"/>
      <c r="D8" s="592"/>
      <c r="F8" s="618" t="str">
        <f>"2." &amp;mergeValue(A8)</f>
        <v>2.1</v>
      </c>
      <c r="G8" s="634" t="s">
        <v>495</v>
      </c>
      <c r="H8" s="606"/>
      <c r="I8" s="583" t="s">
        <v>592</v>
      </c>
      <c r="J8" s="617"/>
      <c r="K8" s="592"/>
      <c r="L8" s="592"/>
      <c r="M8" s="592"/>
      <c r="N8" s="592"/>
      <c r="O8" s="592"/>
      <c r="P8" s="592"/>
      <c r="Q8" s="592"/>
      <c r="R8" s="592"/>
      <c r="S8" s="592"/>
      <c r="T8" s="592"/>
    </row>
    <row r="9" spans="1:20" s="572" customFormat="1" ht="22.5">
      <c r="A9" s="1206"/>
      <c r="B9" s="592"/>
      <c r="C9" s="592"/>
      <c r="D9" s="592"/>
      <c r="F9" s="618" t="str">
        <f>"3." &amp;mergeValue(A9)</f>
        <v>3.1</v>
      </c>
      <c r="G9" s="634" t="s">
        <v>496</v>
      </c>
      <c r="H9" s="606"/>
      <c r="I9" s="583" t="s">
        <v>590</v>
      </c>
      <c r="J9" s="617"/>
      <c r="K9" s="592"/>
      <c r="L9" s="592"/>
      <c r="M9" s="592"/>
      <c r="N9" s="592"/>
      <c r="O9" s="592"/>
      <c r="P9" s="592"/>
      <c r="Q9" s="592"/>
      <c r="R9" s="592"/>
      <c r="S9" s="592"/>
      <c r="T9" s="592"/>
    </row>
    <row r="10" spans="1:20" s="572" customFormat="1" ht="22.5">
      <c r="A10" s="1206"/>
      <c r="B10" s="592"/>
      <c r="C10" s="592"/>
      <c r="D10" s="592"/>
      <c r="F10" s="618" t="str">
        <f>"4."&amp;mergeValue(A10)</f>
        <v>4.1</v>
      </c>
      <c r="G10" s="634" t="s">
        <v>497</v>
      </c>
      <c r="H10" s="607" t="s">
        <v>458</v>
      </c>
      <c r="I10" s="583"/>
      <c r="J10" s="617"/>
      <c r="K10" s="592"/>
      <c r="L10" s="592"/>
      <c r="M10" s="592"/>
      <c r="N10" s="592"/>
      <c r="O10" s="592"/>
      <c r="P10" s="592"/>
      <c r="Q10" s="592"/>
      <c r="R10" s="592"/>
      <c r="S10" s="592"/>
      <c r="T10" s="592"/>
    </row>
    <row r="11" spans="1:20" s="572" customFormat="1" ht="18.75">
      <c r="A11" s="1206"/>
      <c r="B11" s="1206">
        <v>1</v>
      </c>
      <c r="C11" s="625"/>
      <c r="D11" s="625"/>
      <c r="F11" s="618" t="str">
        <f>"4."&amp;mergeValue(A11) &amp;"."&amp;mergeValue(B11)</f>
        <v>4.1.1</v>
      </c>
      <c r="G11" s="613" t="s">
        <v>594</v>
      </c>
      <c r="H11" s="606" t="str">
        <f>IF(region_name="","",region_name)</f>
        <v>г.Санкт-Петербург</v>
      </c>
      <c r="I11" s="583" t="s">
        <v>500</v>
      </c>
      <c r="J11" s="617"/>
      <c r="K11" s="592"/>
      <c r="L11" s="592"/>
      <c r="M11" s="592"/>
      <c r="N11" s="592"/>
      <c r="O11" s="592"/>
      <c r="P11" s="592"/>
      <c r="Q11" s="592"/>
      <c r="R11" s="592"/>
      <c r="S11" s="592"/>
      <c r="T11" s="592"/>
    </row>
    <row r="12" spans="1:20" s="572" customFormat="1" ht="22.5">
      <c r="A12" s="1206"/>
      <c r="B12" s="1206"/>
      <c r="C12" s="1206">
        <v>1</v>
      </c>
      <c r="D12" s="625"/>
      <c r="F12" s="618" t="str">
        <f>"4."&amp;mergeValue(A12) &amp;"."&amp;mergeValue(B12)&amp;"."&amp;mergeValue(C12)</f>
        <v>4.1.1.1</v>
      </c>
      <c r="G12" s="624" t="s">
        <v>498</v>
      </c>
      <c r="H12" s="606"/>
      <c r="I12" s="583" t="s">
        <v>501</v>
      </c>
      <c r="J12" s="617"/>
      <c r="K12" s="592"/>
      <c r="L12" s="592"/>
      <c r="M12" s="592"/>
      <c r="N12" s="592"/>
      <c r="O12" s="592"/>
      <c r="P12" s="592"/>
      <c r="Q12" s="592"/>
      <c r="R12" s="592"/>
      <c r="S12" s="592"/>
      <c r="T12" s="592"/>
    </row>
    <row r="13" spans="1:20" s="572" customFormat="1" ht="39" customHeight="1">
      <c r="A13" s="1206"/>
      <c r="B13" s="1206"/>
      <c r="C13" s="1206"/>
      <c r="D13" s="625">
        <v>1</v>
      </c>
      <c r="F13" s="618" t="str">
        <f>"4."&amp;mergeValue(A13) &amp;"."&amp;mergeValue(B13)&amp;"."&amp;mergeValue(C13)&amp;"."&amp;mergeValue(D13)</f>
        <v>4.1.1.1.1</v>
      </c>
      <c r="G13" s="635" t="s">
        <v>499</v>
      </c>
      <c r="H13" s="606"/>
      <c r="I13" s="1207" t="s">
        <v>593</v>
      </c>
      <c r="J13" s="617"/>
      <c r="K13" s="592"/>
      <c r="L13" s="592"/>
      <c r="M13" s="592"/>
      <c r="N13" s="592"/>
      <c r="O13" s="592"/>
      <c r="P13" s="592"/>
      <c r="Q13" s="592"/>
      <c r="R13" s="592"/>
      <c r="S13" s="592"/>
      <c r="T13" s="592"/>
    </row>
    <row r="14" spans="1:20" s="572" customFormat="1" ht="18.75">
      <c r="A14" s="1206"/>
      <c r="B14" s="1206"/>
      <c r="C14" s="1206"/>
      <c r="D14" s="625"/>
      <c r="F14" s="621"/>
      <c r="G14" s="552" t="s">
        <v>4</v>
      </c>
      <c r="H14" s="626"/>
      <c r="I14" s="1207"/>
      <c r="J14" s="617"/>
      <c r="K14" s="592"/>
      <c r="L14" s="592"/>
      <c r="M14" s="592"/>
      <c r="N14" s="592"/>
      <c r="O14" s="592"/>
      <c r="P14" s="592"/>
      <c r="Q14" s="592"/>
      <c r="R14" s="592"/>
      <c r="S14" s="592"/>
      <c r="T14" s="592"/>
    </row>
    <row r="15" spans="1:20" s="572" customFormat="1" ht="18.75">
      <c r="A15" s="1206"/>
      <c r="B15" s="1206"/>
      <c r="C15" s="625"/>
      <c r="D15" s="625"/>
      <c r="F15" s="636"/>
      <c r="G15" s="579" t="s">
        <v>403</v>
      </c>
      <c r="H15" s="637"/>
      <c r="I15" s="638"/>
      <c r="J15" s="617"/>
      <c r="K15" s="592"/>
      <c r="L15" s="592"/>
      <c r="M15" s="592"/>
      <c r="N15" s="592"/>
      <c r="O15" s="592"/>
      <c r="P15" s="592"/>
      <c r="Q15" s="592"/>
      <c r="R15" s="592"/>
      <c r="S15" s="592"/>
      <c r="T15" s="592"/>
    </row>
    <row r="16" spans="1:20" s="572" customFormat="1" ht="18.75">
      <c r="A16" s="1206"/>
      <c r="B16" s="592"/>
      <c r="C16" s="592"/>
      <c r="D16" s="592"/>
      <c r="F16" s="621"/>
      <c r="G16" s="560" t="s">
        <v>507</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506</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201" t="s">
        <v>595</v>
      </c>
      <c r="H19" s="1201"/>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7">
    <tabColor rgb="FFEAEBEE"/>
    <pageSetUpPr fitToPage="1"/>
  </sheetPr>
  <dimension ref="A1:AI34"/>
  <sheetViews>
    <sheetView showGridLines="0" topLeftCell="I4" zoomScaleNormal="100" workbookViewId="0"/>
  </sheetViews>
  <sheetFormatPr defaultColWidth="10.5703125" defaultRowHeight="14.25"/>
  <cols>
    <col min="1" max="6" width="10.5703125" style="502" hidden="1" customWidth="1"/>
    <col min="7" max="8" width="9.140625" style="508" hidden="1" customWidth="1"/>
    <col min="9" max="9" width="3.7109375" style="485" customWidth="1"/>
    <col min="10" max="11" width="3.7109375" style="484" customWidth="1"/>
    <col min="12" max="12" width="12.7109375" style="478" customWidth="1"/>
    <col min="13" max="13" width="44.7109375" style="478" customWidth="1"/>
    <col min="14" max="14" width="2" style="478" hidden="1" customWidth="1"/>
    <col min="15" max="17" width="23.7109375" style="478" hidden="1" customWidth="1"/>
    <col min="18" max="18" width="11.7109375" style="478" customWidth="1"/>
    <col min="19" max="19" width="3.7109375" style="478" customWidth="1"/>
    <col min="20" max="20" width="11.7109375" style="478" customWidth="1"/>
    <col min="21" max="21" width="8.5703125" style="478" hidden="1" customWidth="1"/>
    <col min="22" max="22" width="4.7109375" style="478" customWidth="1"/>
    <col min="23" max="23" width="115.7109375" style="478" customWidth="1"/>
    <col min="24" max="34" width="10.5703125" style="502"/>
    <col min="35" max="256" width="10.5703125" style="478"/>
    <col min="257" max="264" width="0" style="478" hidden="1" customWidth="1"/>
    <col min="265" max="267" width="3.7109375" style="478" customWidth="1"/>
    <col min="268" max="268" width="12.7109375" style="478" customWidth="1"/>
    <col min="269" max="269" width="47.42578125" style="478" customWidth="1"/>
    <col min="270" max="273" width="0" style="478" hidden="1" customWidth="1"/>
    <col min="274" max="274" width="11.7109375" style="478" customWidth="1"/>
    <col min="275" max="275" width="6.42578125" style="478" bestFit="1" customWidth="1"/>
    <col min="276" max="276" width="11.7109375" style="478" customWidth="1"/>
    <col min="277" max="277" width="0" style="478" hidden="1" customWidth="1"/>
    <col min="278" max="278" width="3.7109375" style="478" customWidth="1"/>
    <col min="279" max="279" width="11.140625" style="478" bestFit="1" customWidth="1"/>
    <col min="280" max="512" width="10.5703125" style="478"/>
    <col min="513" max="520" width="0" style="478" hidden="1" customWidth="1"/>
    <col min="521" max="523" width="3.7109375" style="478" customWidth="1"/>
    <col min="524" max="524" width="12.7109375" style="478" customWidth="1"/>
    <col min="525" max="525" width="47.42578125" style="478" customWidth="1"/>
    <col min="526" max="529" width="0" style="478" hidden="1" customWidth="1"/>
    <col min="530" max="530" width="11.7109375" style="478" customWidth="1"/>
    <col min="531" max="531" width="6.42578125" style="478" bestFit="1" customWidth="1"/>
    <col min="532" max="532" width="11.7109375" style="478" customWidth="1"/>
    <col min="533" max="533" width="0" style="478" hidden="1" customWidth="1"/>
    <col min="534" max="534" width="3.7109375" style="478" customWidth="1"/>
    <col min="535" max="535" width="11.140625" style="478" bestFit="1" customWidth="1"/>
    <col min="536" max="768" width="10.5703125" style="478"/>
    <col min="769" max="776" width="0" style="478" hidden="1" customWidth="1"/>
    <col min="777" max="779" width="3.7109375" style="478" customWidth="1"/>
    <col min="780" max="780" width="12.7109375" style="478" customWidth="1"/>
    <col min="781" max="781" width="47.42578125" style="478" customWidth="1"/>
    <col min="782" max="785" width="0" style="478" hidden="1" customWidth="1"/>
    <col min="786" max="786" width="11.7109375" style="478" customWidth="1"/>
    <col min="787" max="787" width="6.42578125" style="478" bestFit="1" customWidth="1"/>
    <col min="788" max="788" width="11.7109375" style="478" customWidth="1"/>
    <col min="789" max="789" width="0" style="478" hidden="1" customWidth="1"/>
    <col min="790" max="790" width="3.7109375" style="478" customWidth="1"/>
    <col min="791" max="791" width="11.140625" style="478" bestFit="1" customWidth="1"/>
    <col min="792" max="1024" width="10.5703125" style="478"/>
    <col min="1025" max="1032" width="0" style="478" hidden="1" customWidth="1"/>
    <col min="1033" max="1035" width="3.7109375" style="478" customWidth="1"/>
    <col min="1036" max="1036" width="12.7109375" style="478" customWidth="1"/>
    <col min="1037" max="1037" width="47.42578125" style="478" customWidth="1"/>
    <col min="1038" max="1041" width="0" style="478" hidden="1" customWidth="1"/>
    <col min="1042" max="1042" width="11.7109375" style="478" customWidth="1"/>
    <col min="1043" max="1043" width="6.42578125" style="478" bestFit="1" customWidth="1"/>
    <col min="1044" max="1044" width="11.7109375" style="478" customWidth="1"/>
    <col min="1045" max="1045" width="0" style="478" hidden="1" customWidth="1"/>
    <col min="1046" max="1046" width="3.7109375" style="478" customWidth="1"/>
    <col min="1047" max="1047" width="11.140625" style="478" bestFit="1" customWidth="1"/>
    <col min="1048" max="1280" width="10.5703125" style="478"/>
    <col min="1281" max="1288" width="0" style="478" hidden="1" customWidth="1"/>
    <col min="1289" max="1291" width="3.7109375" style="478" customWidth="1"/>
    <col min="1292" max="1292" width="12.7109375" style="478" customWidth="1"/>
    <col min="1293" max="1293" width="47.42578125" style="478" customWidth="1"/>
    <col min="1294" max="1297" width="0" style="478" hidden="1" customWidth="1"/>
    <col min="1298" max="1298" width="11.7109375" style="478" customWidth="1"/>
    <col min="1299" max="1299" width="6.42578125" style="478" bestFit="1" customWidth="1"/>
    <col min="1300" max="1300" width="11.7109375" style="478" customWidth="1"/>
    <col min="1301" max="1301" width="0" style="478" hidden="1" customWidth="1"/>
    <col min="1302" max="1302" width="3.7109375" style="478" customWidth="1"/>
    <col min="1303" max="1303" width="11.140625" style="478" bestFit="1" customWidth="1"/>
    <col min="1304" max="1536" width="10.5703125" style="478"/>
    <col min="1537" max="1544" width="0" style="478" hidden="1" customWidth="1"/>
    <col min="1545" max="1547" width="3.7109375" style="478" customWidth="1"/>
    <col min="1548" max="1548" width="12.7109375" style="478" customWidth="1"/>
    <col min="1549" max="1549" width="47.42578125" style="478" customWidth="1"/>
    <col min="1550" max="1553" width="0" style="478" hidden="1" customWidth="1"/>
    <col min="1554" max="1554" width="11.7109375" style="478" customWidth="1"/>
    <col min="1555" max="1555" width="6.42578125" style="478" bestFit="1" customWidth="1"/>
    <col min="1556" max="1556" width="11.7109375" style="478" customWidth="1"/>
    <col min="1557" max="1557" width="0" style="478" hidden="1" customWidth="1"/>
    <col min="1558" max="1558" width="3.7109375" style="478" customWidth="1"/>
    <col min="1559" max="1559" width="11.140625" style="478" bestFit="1" customWidth="1"/>
    <col min="1560" max="1792" width="10.5703125" style="478"/>
    <col min="1793" max="1800" width="0" style="478" hidden="1" customWidth="1"/>
    <col min="1801" max="1803" width="3.7109375" style="478" customWidth="1"/>
    <col min="1804" max="1804" width="12.7109375" style="478" customWidth="1"/>
    <col min="1805" max="1805" width="47.42578125" style="478" customWidth="1"/>
    <col min="1806" max="1809" width="0" style="478" hidden="1" customWidth="1"/>
    <col min="1810" max="1810" width="11.7109375" style="478" customWidth="1"/>
    <col min="1811" max="1811" width="6.42578125" style="478" bestFit="1" customWidth="1"/>
    <col min="1812" max="1812" width="11.7109375" style="478" customWidth="1"/>
    <col min="1813" max="1813" width="0" style="478" hidden="1" customWidth="1"/>
    <col min="1814" max="1814" width="3.7109375" style="478" customWidth="1"/>
    <col min="1815" max="1815" width="11.140625" style="478" bestFit="1" customWidth="1"/>
    <col min="1816" max="2048" width="10.5703125" style="478"/>
    <col min="2049" max="2056" width="0" style="478" hidden="1" customWidth="1"/>
    <col min="2057" max="2059" width="3.7109375" style="478" customWidth="1"/>
    <col min="2060" max="2060" width="12.7109375" style="478" customWidth="1"/>
    <col min="2061" max="2061" width="47.42578125" style="478" customWidth="1"/>
    <col min="2062" max="2065" width="0" style="478" hidden="1" customWidth="1"/>
    <col min="2066" max="2066" width="11.7109375" style="478" customWidth="1"/>
    <col min="2067" max="2067" width="6.42578125" style="478" bestFit="1" customWidth="1"/>
    <col min="2068" max="2068" width="11.7109375" style="478" customWidth="1"/>
    <col min="2069" max="2069" width="0" style="478" hidden="1" customWidth="1"/>
    <col min="2070" max="2070" width="3.7109375" style="478" customWidth="1"/>
    <col min="2071" max="2071" width="11.140625" style="478" bestFit="1" customWidth="1"/>
    <col min="2072" max="2304" width="10.5703125" style="478"/>
    <col min="2305" max="2312" width="0" style="478" hidden="1" customWidth="1"/>
    <col min="2313" max="2315" width="3.7109375" style="478" customWidth="1"/>
    <col min="2316" max="2316" width="12.7109375" style="478" customWidth="1"/>
    <col min="2317" max="2317" width="47.42578125" style="478" customWidth="1"/>
    <col min="2318" max="2321" width="0" style="478" hidden="1" customWidth="1"/>
    <col min="2322" max="2322" width="11.7109375" style="478" customWidth="1"/>
    <col min="2323" max="2323" width="6.42578125" style="478" bestFit="1" customWidth="1"/>
    <col min="2324" max="2324" width="11.7109375" style="478" customWidth="1"/>
    <col min="2325" max="2325" width="0" style="478" hidden="1" customWidth="1"/>
    <col min="2326" max="2326" width="3.7109375" style="478" customWidth="1"/>
    <col min="2327" max="2327" width="11.140625" style="478" bestFit="1" customWidth="1"/>
    <col min="2328" max="2560" width="10.5703125" style="478"/>
    <col min="2561" max="2568" width="0" style="478" hidden="1" customWidth="1"/>
    <col min="2569" max="2571" width="3.7109375" style="478" customWidth="1"/>
    <col min="2572" max="2572" width="12.7109375" style="478" customWidth="1"/>
    <col min="2573" max="2573" width="47.42578125" style="478" customWidth="1"/>
    <col min="2574" max="2577" width="0" style="478" hidden="1" customWidth="1"/>
    <col min="2578" max="2578" width="11.7109375" style="478" customWidth="1"/>
    <col min="2579" max="2579" width="6.42578125" style="478" bestFit="1" customWidth="1"/>
    <col min="2580" max="2580" width="11.7109375" style="478" customWidth="1"/>
    <col min="2581" max="2581" width="0" style="478" hidden="1" customWidth="1"/>
    <col min="2582" max="2582" width="3.7109375" style="478" customWidth="1"/>
    <col min="2583" max="2583" width="11.140625" style="478" bestFit="1" customWidth="1"/>
    <col min="2584" max="2816" width="10.5703125" style="478"/>
    <col min="2817" max="2824" width="0" style="478" hidden="1" customWidth="1"/>
    <col min="2825" max="2827" width="3.7109375" style="478" customWidth="1"/>
    <col min="2828" max="2828" width="12.7109375" style="478" customWidth="1"/>
    <col min="2829" max="2829" width="47.42578125" style="478" customWidth="1"/>
    <col min="2830" max="2833" width="0" style="478" hidden="1" customWidth="1"/>
    <col min="2834" max="2834" width="11.7109375" style="478" customWidth="1"/>
    <col min="2835" max="2835" width="6.42578125" style="478" bestFit="1" customWidth="1"/>
    <col min="2836" max="2836" width="11.7109375" style="478" customWidth="1"/>
    <col min="2837" max="2837" width="0" style="478" hidden="1" customWidth="1"/>
    <col min="2838" max="2838" width="3.7109375" style="478" customWidth="1"/>
    <col min="2839" max="2839" width="11.140625" style="478" bestFit="1" customWidth="1"/>
    <col min="2840" max="3072" width="10.5703125" style="478"/>
    <col min="3073" max="3080" width="0" style="478" hidden="1" customWidth="1"/>
    <col min="3081" max="3083" width="3.7109375" style="478" customWidth="1"/>
    <col min="3084" max="3084" width="12.7109375" style="478" customWidth="1"/>
    <col min="3085" max="3085" width="47.42578125" style="478" customWidth="1"/>
    <col min="3086" max="3089" width="0" style="478" hidden="1" customWidth="1"/>
    <col min="3090" max="3090" width="11.7109375" style="478" customWidth="1"/>
    <col min="3091" max="3091" width="6.42578125" style="478" bestFit="1" customWidth="1"/>
    <col min="3092" max="3092" width="11.7109375" style="478" customWidth="1"/>
    <col min="3093" max="3093" width="0" style="478" hidden="1" customWidth="1"/>
    <col min="3094" max="3094" width="3.7109375" style="478" customWidth="1"/>
    <col min="3095" max="3095" width="11.140625" style="478" bestFit="1" customWidth="1"/>
    <col min="3096" max="3328" width="10.5703125" style="478"/>
    <col min="3329" max="3336" width="0" style="478" hidden="1" customWidth="1"/>
    <col min="3337" max="3339" width="3.7109375" style="478" customWidth="1"/>
    <col min="3340" max="3340" width="12.7109375" style="478" customWidth="1"/>
    <col min="3341" max="3341" width="47.42578125" style="478" customWidth="1"/>
    <col min="3342" max="3345" width="0" style="478" hidden="1" customWidth="1"/>
    <col min="3346" max="3346" width="11.7109375" style="478" customWidth="1"/>
    <col min="3347" max="3347" width="6.42578125" style="478" bestFit="1" customWidth="1"/>
    <col min="3348" max="3348" width="11.7109375" style="478" customWidth="1"/>
    <col min="3349" max="3349" width="0" style="478" hidden="1" customWidth="1"/>
    <col min="3350" max="3350" width="3.7109375" style="478" customWidth="1"/>
    <col min="3351" max="3351" width="11.140625" style="478" bestFit="1" customWidth="1"/>
    <col min="3352" max="3584" width="10.5703125" style="478"/>
    <col min="3585" max="3592" width="0" style="478" hidden="1" customWidth="1"/>
    <col min="3593" max="3595" width="3.7109375" style="478" customWidth="1"/>
    <col min="3596" max="3596" width="12.7109375" style="478" customWidth="1"/>
    <col min="3597" max="3597" width="47.42578125" style="478" customWidth="1"/>
    <col min="3598" max="3601" width="0" style="478" hidden="1" customWidth="1"/>
    <col min="3602" max="3602" width="11.7109375" style="478" customWidth="1"/>
    <col min="3603" max="3603" width="6.42578125" style="478" bestFit="1" customWidth="1"/>
    <col min="3604" max="3604" width="11.7109375" style="478" customWidth="1"/>
    <col min="3605" max="3605" width="0" style="478" hidden="1" customWidth="1"/>
    <col min="3606" max="3606" width="3.7109375" style="478" customWidth="1"/>
    <col min="3607" max="3607" width="11.140625" style="478" bestFit="1" customWidth="1"/>
    <col min="3608" max="3840" width="10.5703125" style="478"/>
    <col min="3841" max="3848" width="0" style="478" hidden="1" customWidth="1"/>
    <col min="3849" max="3851" width="3.7109375" style="478" customWidth="1"/>
    <col min="3852" max="3852" width="12.7109375" style="478" customWidth="1"/>
    <col min="3853" max="3853" width="47.42578125" style="478" customWidth="1"/>
    <col min="3854" max="3857" width="0" style="478" hidden="1" customWidth="1"/>
    <col min="3858" max="3858" width="11.7109375" style="478" customWidth="1"/>
    <col min="3859" max="3859" width="6.42578125" style="478" bestFit="1" customWidth="1"/>
    <col min="3860" max="3860" width="11.7109375" style="478" customWidth="1"/>
    <col min="3861" max="3861" width="0" style="478" hidden="1" customWidth="1"/>
    <col min="3862" max="3862" width="3.7109375" style="478" customWidth="1"/>
    <col min="3863" max="3863" width="11.140625" style="478" bestFit="1" customWidth="1"/>
    <col min="3864" max="4096" width="10.5703125" style="478"/>
    <col min="4097" max="4104" width="0" style="478" hidden="1" customWidth="1"/>
    <col min="4105" max="4107" width="3.7109375" style="478" customWidth="1"/>
    <col min="4108" max="4108" width="12.7109375" style="478" customWidth="1"/>
    <col min="4109" max="4109" width="47.42578125" style="478" customWidth="1"/>
    <col min="4110" max="4113" width="0" style="478" hidden="1" customWidth="1"/>
    <col min="4114" max="4114" width="11.7109375" style="478" customWidth="1"/>
    <col min="4115" max="4115" width="6.42578125" style="478" bestFit="1" customWidth="1"/>
    <col min="4116" max="4116" width="11.7109375" style="478" customWidth="1"/>
    <col min="4117" max="4117" width="0" style="478" hidden="1" customWidth="1"/>
    <col min="4118" max="4118" width="3.7109375" style="478" customWidth="1"/>
    <col min="4119" max="4119" width="11.140625" style="478" bestFit="1" customWidth="1"/>
    <col min="4120" max="4352" width="10.5703125" style="478"/>
    <col min="4353" max="4360" width="0" style="478" hidden="1" customWidth="1"/>
    <col min="4361" max="4363" width="3.7109375" style="478" customWidth="1"/>
    <col min="4364" max="4364" width="12.7109375" style="478" customWidth="1"/>
    <col min="4365" max="4365" width="47.42578125" style="478" customWidth="1"/>
    <col min="4366" max="4369" width="0" style="478" hidden="1" customWidth="1"/>
    <col min="4370" max="4370" width="11.7109375" style="478" customWidth="1"/>
    <col min="4371" max="4371" width="6.42578125" style="478" bestFit="1" customWidth="1"/>
    <col min="4372" max="4372" width="11.7109375" style="478" customWidth="1"/>
    <col min="4373" max="4373" width="0" style="478" hidden="1" customWidth="1"/>
    <col min="4374" max="4374" width="3.7109375" style="478" customWidth="1"/>
    <col min="4375" max="4375" width="11.140625" style="478" bestFit="1" customWidth="1"/>
    <col min="4376" max="4608" width="10.5703125" style="478"/>
    <col min="4609" max="4616" width="0" style="478" hidden="1" customWidth="1"/>
    <col min="4617" max="4619" width="3.7109375" style="478" customWidth="1"/>
    <col min="4620" max="4620" width="12.7109375" style="478" customWidth="1"/>
    <col min="4621" max="4621" width="47.42578125" style="478" customWidth="1"/>
    <col min="4622" max="4625" width="0" style="478" hidden="1" customWidth="1"/>
    <col min="4626" max="4626" width="11.7109375" style="478" customWidth="1"/>
    <col min="4627" max="4627" width="6.42578125" style="478" bestFit="1" customWidth="1"/>
    <col min="4628" max="4628" width="11.7109375" style="478" customWidth="1"/>
    <col min="4629" max="4629" width="0" style="478" hidden="1" customWidth="1"/>
    <col min="4630" max="4630" width="3.7109375" style="478" customWidth="1"/>
    <col min="4631" max="4631" width="11.140625" style="478" bestFit="1" customWidth="1"/>
    <col min="4632" max="4864" width="10.5703125" style="478"/>
    <col min="4865" max="4872" width="0" style="478" hidden="1" customWidth="1"/>
    <col min="4873" max="4875" width="3.7109375" style="478" customWidth="1"/>
    <col min="4876" max="4876" width="12.7109375" style="478" customWidth="1"/>
    <col min="4877" max="4877" width="47.42578125" style="478" customWidth="1"/>
    <col min="4878" max="4881" width="0" style="478" hidden="1" customWidth="1"/>
    <col min="4882" max="4882" width="11.7109375" style="478" customWidth="1"/>
    <col min="4883" max="4883" width="6.42578125" style="478" bestFit="1" customWidth="1"/>
    <col min="4884" max="4884" width="11.7109375" style="478" customWidth="1"/>
    <col min="4885" max="4885" width="0" style="478" hidden="1" customWidth="1"/>
    <col min="4886" max="4886" width="3.7109375" style="478" customWidth="1"/>
    <col min="4887" max="4887" width="11.140625" style="478" bestFit="1" customWidth="1"/>
    <col min="4888" max="5120" width="10.5703125" style="478"/>
    <col min="5121" max="5128" width="0" style="478" hidden="1" customWidth="1"/>
    <col min="5129" max="5131" width="3.7109375" style="478" customWidth="1"/>
    <col min="5132" max="5132" width="12.7109375" style="478" customWidth="1"/>
    <col min="5133" max="5133" width="47.42578125" style="478" customWidth="1"/>
    <col min="5134" max="5137" width="0" style="478" hidden="1" customWidth="1"/>
    <col min="5138" max="5138" width="11.7109375" style="478" customWidth="1"/>
    <col min="5139" max="5139" width="6.42578125" style="478" bestFit="1" customWidth="1"/>
    <col min="5140" max="5140" width="11.7109375" style="478" customWidth="1"/>
    <col min="5141" max="5141" width="0" style="478" hidden="1" customWidth="1"/>
    <col min="5142" max="5142" width="3.7109375" style="478" customWidth="1"/>
    <col min="5143" max="5143" width="11.140625" style="478" bestFit="1" customWidth="1"/>
    <col min="5144" max="5376" width="10.5703125" style="478"/>
    <col min="5377" max="5384" width="0" style="478" hidden="1" customWidth="1"/>
    <col min="5385" max="5387" width="3.7109375" style="478" customWidth="1"/>
    <col min="5388" max="5388" width="12.7109375" style="478" customWidth="1"/>
    <col min="5389" max="5389" width="47.42578125" style="478" customWidth="1"/>
    <col min="5390" max="5393" width="0" style="478" hidden="1" customWidth="1"/>
    <col min="5394" max="5394" width="11.7109375" style="478" customWidth="1"/>
    <col min="5395" max="5395" width="6.42578125" style="478" bestFit="1" customWidth="1"/>
    <col min="5396" max="5396" width="11.7109375" style="478" customWidth="1"/>
    <col min="5397" max="5397" width="0" style="478" hidden="1" customWidth="1"/>
    <col min="5398" max="5398" width="3.7109375" style="478" customWidth="1"/>
    <col min="5399" max="5399" width="11.140625" style="478" bestFit="1" customWidth="1"/>
    <col min="5400" max="5632" width="10.5703125" style="478"/>
    <col min="5633" max="5640" width="0" style="478" hidden="1" customWidth="1"/>
    <col min="5641" max="5643" width="3.7109375" style="478" customWidth="1"/>
    <col min="5644" max="5644" width="12.7109375" style="478" customWidth="1"/>
    <col min="5645" max="5645" width="47.42578125" style="478" customWidth="1"/>
    <col min="5646" max="5649" width="0" style="478" hidden="1" customWidth="1"/>
    <col min="5650" max="5650" width="11.7109375" style="478" customWidth="1"/>
    <col min="5651" max="5651" width="6.42578125" style="478" bestFit="1" customWidth="1"/>
    <col min="5652" max="5652" width="11.7109375" style="478" customWidth="1"/>
    <col min="5653" max="5653" width="0" style="478" hidden="1" customWidth="1"/>
    <col min="5654" max="5654" width="3.7109375" style="478" customWidth="1"/>
    <col min="5655" max="5655" width="11.140625" style="478" bestFit="1" customWidth="1"/>
    <col min="5656" max="5888" width="10.5703125" style="478"/>
    <col min="5889" max="5896" width="0" style="478" hidden="1" customWidth="1"/>
    <col min="5897" max="5899" width="3.7109375" style="478" customWidth="1"/>
    <col min="5900" max="5900" width="12.7109375" style="478" customWidth="1"/>
    <col min="5901" max="5901" width="47.42578125" style="478" customWidth="1"/>
    <col min="5902" max="5905" width="0" style="478" hidden="1" customWidth="1"/>
    <col min="5906" max="5906" width="11.7109375" style="478" customWidth="1"/>
    <col min="5907" max="5907" width="6.42578125" style="478" bestFit="1" customWidth="1"/>
    <col min="5908" max="5908" width="11.7109375" style="478" customWidth="1"/>
    <col min="5909" max="5909" width="0" style="478" hidden="1" customWidth="1"/>
    <col min="5910" max="5910" width="3.7109375" style="478" customWidth="1"/>
    <col min="5911" max="5911" width="11.140625" style="478" bestFit="1" customWidth="1"/>
    <col min="5912" max="6144" width="10.5703125" style="478"/>
    <col min="6145" max="6152" width="0" style="478" hidden="1" customWidth="1"/>
    <col min="6153" max="6155" width="3.7109375" style="478" customWidth="1"/>
    <col min="6156" max="6156" width="12.7109375" style="478" customWidth="1"/>
    <col min="6157" max="6157" width="47.42578125" style="478" customWidth="1"/>
    <col min="6158" max="6161" width="0" style="478" hidden="1" customWidth="1"/>
    <col min="6162" max="6162" width="11.7109375" style="478" customWidth="1"/>
    <col min="6163" max="6163" width="6.42578125" style="478" bestFit="1" customWidth="1"/>
    <col min="6164" max="6164" width="11.7109375" style="478" customWidth="1"/>
    <col min="6165" max="6165" width="0" style="478" hidden="1" customWidth="1"/>
    <col min="6166" max="6166" width="3.7109375" style="478" customWidth="1"/>
    <col min="6167" max="6167" width="11.140625" style="478" bestFit="1" customWidth="1"/>
    <col min="6168" max="6400" width="10.5703125" style="478"/>
    <col min="6401" max="6408" width="0" style="478" hidden="1" customWidth="1"/>
    <col min="6409" max="6411" width="3.7109375" style="478" customWidth="1"/>
    <col min="6412" max="6412" width="12.7109375" style="478" customWidth="1"/>
    <col min="6413" max="6413" width="47.42578125" style="478" customWidth="1"/>
    <col min="6414" max="6417" width="0" style="478" hidden="1" customWidth="1"/>
    <col min="6418" max="6418" width="11.7109375" style="478" customWidth="1"/>
    <col min="6419" max="6419" width="6.42578125" style="478" bestFit="1" customWidth="1"/>
    <col min="6420" max="6420" width="11.7109375" style="478" customWidth="1"/>
    <col min="6421" max="6421" width="0" style="478" hidden="1" customWidth="1"/>
    <col min="6422" max="6422" width="3.7109375" style="478" customWidth="1"/>
    <col min="6423" max="6423" width="11.140625" style="478" bestFit="1" customWidth="1"/>
    <col min="6424" max="6656" width="10.5703125" style="478"/>
    <col min="6657" max="6664" width="0" style="478" hidden="1" customWidth="1"/>
    <col min="6665" max="6667" width="3.7109375" style="478" customWidth="1"/>
    <col min="6668" max="6668" width="12.7109375" style="478" customWidth="1"/>
    <col min="6669" max="6669" width="47.42578125" style="478" customWidth="1"/>
    <col min="6670" max="6673" width="0" style="478" hidden="1" customWidth="1"/>
    <col min="6674" max="6674" width="11.7109375" style="478" customWidth="1"/>
    <col min="6675" max="6675" width="6.42578125" style="478" bestFit="1" customWidth="1"/>
    <col min="6676" max="6676" width="11.7109375" style="478" customWidth="1"/>
    <col min="6677" max="6677" width="0" style="478" hidden="1" customWidth="1"/>
    <col min="6678" max="6678" width="3.7109375" style="478" customWidth="1"/>
    <col min="6679" max="6679" width="11.140625" style="478" bestFit="1" customWidth="1"/>
    <col min="6680" max="6912" width="10.5703125" style="478"/>
    <col min="6913" max="6920" width="0" style="478" hidden="1" customWidth="1"/>
    <col min="6921" max="6923" width="3.7109375" style="478" customWidth="1"/>
    <col min="6924" max="6924" width="12.7109375" style="478" customWidth="1"/>
    <col min="6925" max="6925" width="47.42578125" style="478" customWidth="1"/>
    <col min="6926" max="6929" width="0" style="478" hidden="1" customWidth="1"/>
    <col min="6930" max="6930" width="11.7109375" style="478" customWidth="1"/>
    <col min="6931" max="6931" width="6.42578125" style="478" bestFit="1" customWidth="1"/>
    <col min="6932" max="6932" width="11.7109375" style="478" customWidth="1"/>
    <col min="6933" max="6933" width="0" style="478" hidden="1" customWidth="1"/>
    <col min="6934" max="6934" width="3.7109375" style="478" customWidth="1"/>
    <col min="6935" max="6935" width="11.140625" style="478" bestFit="1" customWidth="1"/>
    <col min="6936" max="7168" width="10.5703125" style="478"/>
    <col min="7169" max="7176" width="0" style="478" hidden="1" customWidth="1"/>
    <col min="7177" max="7179" width="3.7109375" style="478" customWidth="1"/>
    <col min="7180" max="7180" width="12.7109375" style="478" customWidth="1"/>
    <col min="7181" max="7181" width="47.42578125" style="478" customWidth="1"/>
    <col min="7182" max="7185" width="0" style="478" hidden="1" customWidth="1"/>
    <col min="7186" max="7186" width="11.7109375" style="478" customWidth="1"/>
    <col min="7187" max="7187" width="6.42578125" style="478" bestFit="1" customWidth="1"/>
    <col min="7188" max="7188" width="11.7109375" style="478" customWidth="1"/>
    <col min="7189" max="7189" width="0" style="478" hidden="1" customWidth="1"/>
    <col min="7190" max="7190" width="3.7109375" style="478" customWidth="1"/>
    <col min="7191" max="7191" width="11.140625" style="478" bestFit="1" customWidth="1"/>
    <col min="7192" max="7424" width="10.5703125" style="478"/>
    <col min="7425" max="7432" width="0" style="478" hidden="1" customWidth="1"/>
    <col min="7433" max="7435" width="3.7109375" style="478" customWidth="1"/>
    <col min="7436" max="7436" width="12.7109375" style="478" customWidth="1"/>
    <col min="7437" max="7437" width="47.42578125" style="478" customWidth="1"/>
    <col min="7438" max="7441" width="0" style="478" hidden="1" customWidth="1"/>
    <col min="7442" max="7442" width="11.7109375" style="478" customWidth="1"/>
    <col min="7443" max="7443" width="6.42578125" style="478" bestFit="1" customWidth="1"/>
    <col min="7444" max="7444" width="11.7109375" style="478" customWidth="1"/>
    <col min="7445" max="7445" width="0" style="478" hidden="1" customWidth="1"/>
    <col min="7446" max="7446" width="3.7109375" style="478" customWidth="1"/>
    <col min="7447" max="7447" width="11.140625" style="478" bestFit="1" customWidth="1"/>
    <col min="7448" max="7680" width="10.5703125" style="478"/>
    <col min="7681" max="7688" width="0" style="478" hidden="1" customWidth="1"/>
    <col min="7689" max="7691" width="3.7109375" style="478" customWidth="1"/>
    <col min="7692" max="7692" width="12.7109375" style="478" customWidth="1"/>
    <col min="7693" max="7693" width="47.42578125" style="478" customWidth="1"/>
    <col min="7694" max="7697" width="0" style="478" hidden="1" customWidth="1"/>
    <col min="7698" max="7698" width="11.7109375" style="478" customWidth="1"/>
    <col min="7699" max="7699" width="6.42578125" style="478" bestFit="1" customWidth="1"/>
    <col min="7700" max="7700" width="11.7109375" style="478" customWidth="1"/>
    <col min="7701" max="7701" width="0" style="478" hidden="1" customWidth="1"/>
    <col min="7702" max="7702" width="3.7109375" style="478" customWidth="1"/>
    <col min="7703" max="7703" width="11.140625" style="478" bestFit="1" customWidth="1"/>
    <col min="7704" max="7936" width="10.5703125" style="478"/>
    <col min="7937" max="7944" width="0" style="478" hidden="1" customWidth="1"/>
    <col min="7945" max="7947" width="3.7109375" style="478" customWidth="1"/>
    <col min="7948" max="7948" width="12.7109375" style="478" customWidth="1"/>
    <col min="7949" max="7949" width="47.42578125" style="478" customWidth="1"/>
    <col min="7950" max="7953" width="0" style="478" hidden="1" customWidth="1"/>
    <col min="7954" max="7954" width="11.7109375" style="478" customWidth="1"/>
    <col min="7955" max="7955" width="6.42578125" style="478" bestFit="1" customWidth="1"/>
    <col min="7956" max="7956" width="11.7109375" style="478" customWidth="1"/>
    <col min="7957" max="7957" width="0" style="478" hidden="1" customWidth="1"/>
    <col min="7958" max="7958" width="3.7109375" style="478" customWidth="1"/>
    <col min="7959" max="7959" width="11.140625" style="478" bestFit="1" customWidth="1"/>
    <col min="7960" max="8192" width="10.5703125" style="478"/>
    <col min="8193" max="8200" width="0" style="478" hidden="1" customWidth="1"/>
    <col min="8201" max="8203" width="3.7109375" style="478" customWidth="1"/>
    <col min="8204" max="8204" width="12.7109375" style="478" customWidth="1"/>
    <col min="8205" max="8205" width="47.42578125" style="478" customWidth="1"/>
    <col min="8206" max="8209" width="0" style="478" hidden="1" customWidth="1"/>
    <col min="8210" max="8210" width="11.7109375" style="478" customWidth="1"/>
    <col min="8211" max="8211" width="6.42578125" style="478" bestFit="1" customWidth="1"/>
    <col min="8212" max="8212" width="11.7109375" style="478" customWidth="1"/>
    <col min="8213" max="8213" width="0" style="478" hidden="1" customWidth="1"/>
    <col min="8214" max="8214" width="3.7109375" style="478" customWidth="1"/>
    <col min="8215" max="8215" width="11.140625" style="478" bestFit="1" customWidth="1"/>
    <col min="8216" max="8448" width="10.5703125" style="478"/>
    <col min="8449" max="8456" width="0" style="478" hidden="1" customWidth="1"/>
    <col min="8457" max="8459" width="3.7109375" style="478" customWidth="1"/>
    <col min="8460" max="8460" width="12.7109375" style="478" customWidth="1"/>
    <col min="8461" max="8461" width="47.42578125" style="478" customWidth="1"/>
    <col min="8462" max="8465" width="0" style="478" hidden="1" customWidth="1"/>
    <col min="8466" max="8466" width="11.7109375" style="478" customWidth="1"/>
    <col min="8467" max="8467" width="6.42578125" style="478" bestFit="1" customWidth="1"/>
    <col min="8468" max="8468" width="11.7109375" style="478" customWidth="1"/>
    <col min="8469" max="8469" width="0" style="478" hidden="1" customWidth="1"/>
    <col min="8470" max="8470" width="3.7109375" style="478" customWidth="1"/>
    <col min="8471" max="8471" width="11.140625" style="478" bestFit="1" customWidth="1"/>
    <col min="8472" max="8704" width="10.5703125" style="478"/>
    <col min="8705" max="8712" width="0" style="478" hidden="1" customWidth="1"/>
    <col min="8713" max="8715" width="3.7109375" style="478" customWidth="1"/>
    <col min="8716" max="8716" width="12.7109375" style="478" customWidth="1"/>
    <col min="8717" max="8717" width="47.42578125" style="478" customWidth="1"/>
    <col min="8718" max="8721" width="0" style="478" hidden="1" customWidth="1"/>
    <col min="8722" max="8722" width="11.7109375" style="478" customWidth="1"/>
    <col min="8723" max="8723" width="6.42578125" style="478" bestFit="1" customWidth="1"/>
    <col min="8724" max="8724" width="11.7109375" style="478" customWidth="1"/>
    <col min="8725" max="8725" width="0" style="478" hidden="1" customWidth="1"/>
    <col min="8726" max="8726" width="3.7109375" style="478" customWidth="1"/>
    <col min="8727" max="8727" width="11.140625" style="478" bestFit="1" customWidth="1"/>
    <col min="8728" max="8960" width="10.5703125" style="478"/>
    <col min="8961" max="8968" width="0" style="478" hidden="1" customWidth="1"/>
    <col min="8969" max="8971" width="3.7109375" style="478" customWidth="1"/>
    <col min="8972" max="8972" width="12.7109375" style="478" customWidth="1"/>
    <col min="8973" max="8973" width="47.42578125" style="478" customWidth="1"/>
    <col min="8974" max="8977" width="0" style="478" hidden="1" customWidth="1"/>
    <col min="8978" max="8978" width="11.7109375" style="478" customWidth="1"/>
    <col min="8979" max="8979" width="6.42578125" style="478" bestFit="1" customWidth="1"/>
    <col min="8980" max="8980" width="11.7109375" style="478" customWidth="1"/>
    <col min="8981" max="8981" width="0" style="478" hidden="1" customWidth="1"/>
    <col min="8982" max="8982" width="3.7109375" style="478" customWidth="1"/>
    <col min="8983" max="8983" width="11.140625" style="478" bestFit="1" customWidth="1"/>
    <col min="8984" max="9216" width="10.5703125" style="478"/>
    <col min="9217" max="9224" width="0" style="478" hidden="1" customWidth="1"/>
    <col min="9225" max="9227" width="3.7109375" style="478" customWidth="1"/>
    <col min="9228" max="9228" width="12.7109375" style="478" customWidth="1"/>
    <col min="9229" max="9229" width="47.42578125" style="478" customWidth="1"/>
    <col min="9230" max="9233" width="0" style="478" hidden="1" customWidth="1"/>
    <col min="9234" max="9234" width="11.7109375" style="478" customWidth="1"/>
    <col min="9235" max="9235" width="6.42578125" style="478" bestFit="1" customWidth="1"/>
    <col min="9236" max="9236" width="11.7109375" style="478" customWidth="1"/>
    <col min="9237" max="9237" width="0" style="478" hidden="1" customWidth="1"/>
    <col min="9238" max="9238" width="3.7109375" style="478" customWidth="1"/>
    <col min="9239" max="9239" width="11.140625" style="478" bestFit="1" customWidth="1"/>
    <col min="9240" max="9472" width="10.5703125" style="478"/>
    <col min="9473" max="9480" width="0" style="478" hidden="1" customWidth="1"/>
    <col min="9481" max="9483" width="3.7109375" style="478" customWidth="1"/>
    <col min="9484" max="9484" width="12.7109375" style="478" customWidth="1"/>
    <col min="9485" max="9485" width="47.42578125" style="478" customWidth="1"/>
    <col min="9486" max="9489" width="0" style="478" hidden="1" customWidth="1"/>
    <col min="9490" max="9490" width="11.7109375" style="478" customWidth="1"/>
    <col min="9491" max="9491" width="6.42578125" style="478" bestFit="1" customWidth="1"/>
    <col min="9492" max="9492" width="11.7109375" style="478" customWidth="1"/>
    <col min="9493" max="9493" width="0" style="478" hidden="1" customWidth="1"/>
    <col min="9494" max="9494" width="3.7109375" style="478" customWidth="1"/>
    <col min="9495" max="9495" width="11.140625" style="478" bestFit="1" customWidth="1"/>
    <col min="9496" max="9728" width="10.5703125" style="478"/>
    <col min="9729" max="9736" width="0" style="478" hidden="1" customWidth="1"/>
    <col min="9737" max="9739" width="3.7109375" style="478" customWidth="1"/>
    <col min="9740" max="9740" width="12.7109375" style="478" customWidth="1"/>
    <col min="9741" max="9741" width="47.42578125" style="478" customWidth="1"/>
    <col min="9742" max="9745" width="0" style="478" hidden="1" customWidth="1"/>
    <col min="9746" max="9746" width="11.7109375" style="478" customWidth="1"/>
    <col min="9747" max="9747" width="6.42578125" style="478" bestFit="1" customWidth="1"/>
    <col min="9748" max="9748" width="11.7109375" style="478" customWidth="1"/>
    <col min="9749" max="9749" width="0" style="478" hidden="1" customWidth="1"/>
    <col min="9750" max="9750" width="3.7109375" style="478" customWidth="1"/>
    <col min="9751" max="9751" width="11.140625" style="478" bestFit="1" customWidth="1"/>
    <col min="9752" max="9984" width="10.5703125" style="478"/>
    <col min="9985" max="9992" width="0" style="478" hidden="1" customWidth="1"/>
    <col min="9993" max="9995" width="3.7109375" style="478" customWidth="1"/>
    <col min="9996" max="9996" width="12.7109375" style="478" customWidth="1"/>
    <col min="9997" max="9997" width="47.42578125" style="478" customWidth="1"/>
    <col min="9998" max="10001" width="0" style="478" hidden="1" customWidth="1"/>
    <col min="10002" max="10002" width="11.7109375" style="478" customWidth="1"/>
    <col min="10003" max="10003" width="6.42578125" style="478" bestFit="1" customWidth="1"/>
    <col min="10004" max="10004" width="11.7109375" style="478" customWidth="1"/>
    <col min="10005" max="10005" width="0" style="478" hidden="1" customWidth="1"/>
    <col min="10006" max="10006" width="3.7109375" style="478" customWidth="1"/>
    <col min="10007" max="10007" width="11.140625" style="478" bestFit="1" customWidth="1"/>
    <col min="10008" max="10240" width="10.5703125" style="478"/>
    <col min="10241" max="10248" width="0" style="478" hidden="1" customWidth="1"/>
    <col min="10249" max="10251" width="3.7109375" style="478" customWidth="1"/>
    <col min="10252" max="10252" width="12.7109375" style="478" customWidth="1"/>
    <col min="10253" max="10253" width="47.42578125" style="478" customWidth="1"/>
    <col min="10254" max="10257" width="0" style="478" hidden="1" customWidth="1"/>
    <col min="10258" max="10258" width="11.7109375" style="478" customWidth="1"/>
    <col min="10259" max="10259" width="6.42578125" style="478" bestFit="1" customWidth="1"/>
    <col min="10260" max="10260" width="11.7109375" style="478" customWidth="1"/>
    <col min="10261" max="10261" width="0" style="478" hidden="1" customWidth="1"/>
    <col min="10262" max="10262" width="3.7109375" style="478" customWidth="1"/>
    <col min="10263" max="10263" width="11.140625" style="478" bestFit="1" customWidth="1"/>
    <col min="10264" max="10496" width="10.5703125" style="478"/>
    <col min="10497" max="10504" width="0" style="478" hidden="1" customWidth="1"/>
    <col min="10505" max="10507" width="3.7109375" style="478" customWidth="1"/>
    <col min="10508" max="10508" width="12.7109375" style="478" customWidth="1"/>
    <col min="10509" max="10509" width="47.42578125" style="478" customWidth="1"/>
    <col min="10510" max="10513" width="0" style="478" hidden="1" customWidth="1"/>
    <col min="10514" max="10514" width="11.7109375" style="478" customWidth="1"/>
    <col min="10515" max="10515" width="6.42578125" style="478" bestFit="1" customWidth="1"/>
    <col min="10516" max="10516" width="11.7109375" style="478" customWidth="1"/>
    <col min="10517" max="10517" width="0" style="478" hidden="1" customWidth="1"/>
    <col min="10518" max="10518" width="3.7109375" style="478" customWidth="1"/>
    <col min="10519" max="10519" width="11.140625" style="478" bestFit="1" customWidth="1"/>
    <col min="10520" max="10752" width="10.5703125" style="478"/>
    <col min="10753" max="10760" width="0" style="478" hidden="1" customWidth="1"/>
    <col min="10761" max="10763" width="3.7109375" style="478" customWidth="1"/>
    <col min="10764" max="10764" width="12.7109375" style="478" customWidth="1"/>
    <col min="10765" max="10765" width="47.42578125" style="478" customWidth="1"/>
    <col min="10766" max="10769" width="0" style="478" hidden="1" customWidth="1"/>
    <col min="10770" max="10770" width="11.7109375" style="478" customWidth="1"/>
    <col min="10771" max="10771" width="6.42578125" style="478" bestFit="1" customWidth="1"/>
    <col min="10772" max="10772" width="11.7109375" style="478" customWidth="1"/>
    <col min="10773" max="10773" width="0" style="478" hidden="1" customWidth="1"/>
    <col min="10774" max="10774" width="3.7109375" style="478" customWidth="1"/>
    <col min="10775" max="10775" width="11.140625" style="478" bestFit="1" customWidth="1"/>
    <col min="10776" max="11008" width="10.5703125" style="478"/>
    <col min="11009" max="11016" width="0" style="478" hidden="1" customWidth="1"/>
    <col min="11017" max="11019" width="3.7109375" style="478" customWidth="1"/>
    <col min="11020" max="11020" width="12.7109375" style="478" customWidth="1"/>
    <col min="11021" max="11021" width="47.42578125" style="478" customWidth="1"/>
    <col min="11022" max="11025" width="0" style="478" hidden="1" customWidth="1"/>
    <col min="11026" max="11026" width="11.7109375" style="478" customWidth="1"/>
    <col min="11027" max="11027" width="6.42578125" style="478" bestFit="1" customWidth="1"/>
    <col min="11028" max="11028" width="11.7109375" style="478" customWidth="1"/>
    <col min="11029" max="11029" width="0" style="478" hidden="1" customWidth="1"/>
    <col min="11030" max="11030" width="3.7109375" style="478" customWidth="1"/>
    <col min="11031" max="11031" width="11.140625" style="478" bestFit="1" customWidth="1"/>
    <col min="11032" max="11264" width="10.5703125" style="478"/>
    <col min="11265" max="11272" width="0" style="478" hidden="1" customWidth="1"/>
    <col min="11273" max="11275" width="3.7109375" style="478" customWidth="1"/>
    <col min="11276" max="11276" width="12.7109375" style="478" customWidth="1"/>
    <col min="11277" max="11277" width="47.42578125" style="478" customWidth="1"/>
    <col min="11278" max="11281" width="0" style="478" hidden="1" customWidth="1"/>
    <col min="11282" max="11282" width="11.7109375" style="478" customWidth="1"/>
    <col min="11283" max="11283" width="6.42578125" style="478" bestFit="1" customWidth="1"/>
    <col min="11284" max="11284" width="11.7109375" style="478" customWidth="1"/>
    <col min="11285" max="11285" width="0" style="478" hidden="1" customWidth="1"/>
    <col min="11286" max="11286" width="3.7109375" style="478" customWidth="1"/>
    <col min="11287" max="11287" width="11.140625" style="478" bestFit="1" customWidth="1"/>
    <col min="11288" max="11520" width="10.5703125" style="478"/>
    <col min="11521" max="11528" width="0" style="478" hidden="1" customWidth="1"/>
    <col min="11529" max="11531" width="3.7109375" style="478" customWidth="1"/>
    <col min="11532" max="11532" width="12.7109375" style="478" customWidth="1"/>
    <col min="11533" max="11533" width="47.42578125" style="478" customWidth="1"/>
    <col min="11534" max="11537" width="0" style="478" hidden="1" customWidth="1"/>
    <col min="11538" max="11538" width="11.7109375" style="478" customWidth="1"/>
    <col min="11539" max="11539" width="6.42578125" style="478" bestFit="1" customWidth="1"/>
    <col min="11540" max="11540" width="11.7109375" style="478" customWidth="1"/>
    <col min="11541" max="11541" width="0" style="478" hidden="1" customWidth="1"/>
    <col min="11542" max="11542" width="3.7109375" style="478" customWidth="1"/>
    <col min="11543" max="11543" width="11.140625" style="478" bestFit="1" customWidth="1"/>
    <col min="11544" max="11776" width="10.5703125" style="478"/>
    <col min="11777" max="11784" width="0" style="478" hidden="1" customWidth="1"/>
    <col min="11785" max="11787" width="3.7109375" style="478" customWidth="1"/>
    <col min="11788" max="11788" width="12.7109375" style="478" customWidth="1"/>
    <col min="11789" max="11789" width="47.42578125" style="478" customWidth="1"/>
    <col min="11790" max="11793" width="0" style="478" hidden="1" customWidth="1"/>
    <col min="11794" max="11794" width="11.7109375" style="478" customWidth="1"/>
    <col min="11795" max="11795" width="6.42578125" style="478" bestFit="1" customWidth="1"/>
    <col min="11796" max="11796" width="11.7109375" style="478" customWidth="1"/>
    <col min="11797" max="11797" width="0" style="478" hidden="1" customWidth="1"/>
    <col min="11798" max="11798" width="3.7109375" style="478" customWidth="1"/>
    <col min="11799" max="11799" width="11.140625" style="478" bestFit="1" customWidth="1"/>
    <col min="11800" max="12032" width="10.5703125" style="478"/>
    <col min="12033" max="12040" width="0" style="478" hidden="1" customWidth="1"/>
    <col min="12041" max="12043" width="3.7109375" style="478" customWidth="1"/>
    <col min="12044" max="12044" width="12.7109375" style="478" customWidth="1"/>
    <col min="12045" max="12045" width="47.42578125" style="478" customWidth="1"/>
    <col min="12046" max="12049" width="0" style="478" hidden="1" customWidth="1"/>
    <col min="12050" max="12050" width="11.7109375" style="478" customWidth="1"/>
    <col min="12051" max="12051" width="6.42578125" style="478" bestFit="1" customWidth="1"/>
    <col min="12052" max="12052" width="11.7109375" style="478" customWidth="1"/>
    <col min="12053" max="12053" width="0" style="478" hidden="1" customWidth="1"/>
    <col min="12054" max="12054" width="3.7109375" style="478" customWidth="1"/>
    <col min="12055" max="12055" width="11.140625" style="478" bestFit="1" customWidth="1"/>
    <col min="12056" max="12288" width="10.5703125" style="478"/>
    <col min="12289" max="12296" width="0" style="478" hidden="1" customWidth="1"/>
    <col min="12297" max="12299" width="3.7109375" style="478" customWidth="1"/>
    <col min="12300" max="12300" width="12.7109375" style="478" customWidth="1"/>
    <col min="12301" max="12301" width="47.42578125" style="478" customWidth="1"/>
    <col min="12302" max="12305" width="0" style="478" hidden="1" customWidth="1"/>
    <col min="12306" max="12306" width="11.7109375" style="478" customWidth="1"/>
    <col min="12307" max="12307" width="6.42578125" style="478" bestFit="1" customWidth="1"/>
    <col min="12308" max="12308" width="11.7109375" style="478" customWidth="1"/>
    <col min="12309" max="12309" width="0" style="478" hidden="1" customWidth="1"/>
    <col min="12310" max="12310" width="3.7109375" style="478" customWidth="1"/>
    <col min="12311" max="12311" width="11.140625" style="478" bestFit="1" customWidth="1"/>
    <col min="12312" max="12544" width="10.5703125" style="478"/>
    <col min="12545" max="12552" width="0" style="478" hidden="1" customWidth="1"/>
    <col min="12553" max="12555" width="3.7109375" style="478" customWidth="1"/>
    <col min="12556" max="12556" width="12.7109375" style="478" customWidth="1"/>
    <col min="12557" max="12557" width="47.42578125" style="478" customWidth="1"/>
    <col min="12558" max="12561" width="0" style="478" hidden="1" customWidth="1"/>
    <col min="12562" max="12562" width="11.7109375" style="478" customWidth="1"/>
    <col min="12563" max="12563" width="6.42578125" style="478" bestFit="1" customWidth="1"/>
    <col min="12564" max="12564" width="11.7109375" style="478" customWidth="1"/>
    <col min="12565" max="12565" width="0" style="478" hidden="1" customWidth="1"/>
    <col min="12566" max="12566" width="3.7109375" style="478" customWidth="1"/>
    <col min="12567" max="12567" width="11.140625" style="478" bestFit="1" customWidth="1"/>
    <col min="12568" max="12800" width="10.5703125" style="478"/>
    <col min="12801" max="12808" width="0" style="478" hidden="1" customWidth="1"/>
    <col min="12809" max="12811" width="3.7109375" style="478" customWidth="1"/>
    <col min="12812" max="12812" width="12.7109375" style="478" customWidth="1"/>
    <col min="12813" max="12813" width="47.42578125" style="478" customWidth="1"/>
    <col min="12814" max="12817" width="0" style="478" hidden="1" customWidth="1"/>
    <col min="12818" max="12818" width="11.7109375" style="478" customWidth="1"/>
    <col min="12819" max="12819" width="6.42578125" style="478" bestFit="1" customWidth="1"/>
    <col min="12820" max="12820" width="11.7109375" style="478" customWidth="1"/>
    <col min="12821" max="12821" width="0" style="478" hidden="1" customWidth="1"/>
    <col min="12822" max="12822" width="3.7109375" style="478" customWidth="1"/>
    <col min="12823" max="12823" width="11.140625" style="478" bestFit="1" customWidth="1"/>
    <col min="12824" max="13056" width="10.5703125" style="478"/>
    <col min="13057" max="13064" width="0" style="478" hidden="1" customWidth="1"/>
    <col min="13065" max="13067" width="3.7109375" style="478" customWidth="1"/>
    <col min="13068" max="13068" width="12.7109375" style="478" customWidth="1"/>
    <col min="13069" max="13069" width="47.42578125" style="478" customWidth="1"/>
    <col min="13070" max="13073" width="0" style="478" hidden="1" customWidth="1"/>
    <col min="13074" max="13074" width="11.7109375" style="478" customWidth="1"/>
    <col min="13075" max="13075" width="6.42578125" style="478" bestFit="1" customWidth="1"/>
    <col min="13076" max="13076" width="11.7109375" style="478" customWidth="1"/>
    <col min="13077" max="13077" width="0" style="478" hidden="1" customWidth="1"/>
    <col min="13078" max="13078" width="3.7109375" style="478" customWidth="1"/>
    <col min="13079" max="13079" width="11.140625" style="478" bestFit="1" customWidth="1"/>
    <col min="13080" max="13312" width="10.5703125" style="478"/>
    <col min="13313" max="13320" width="0" style="478" hidden="1" customWidth="1"/>
    <col min="13321" max="13323" width="3.7109375" style="478" customWidth="1"/>
    <col min="13324" max="13324" width="12.7109375" style="478" customWidth="1"/>
    <col min="13325" max="13325" width="47.42578125" style="478" customWidth="1"/>
    <col min="13326" max="13329" width="0" style="478" hidden="1" customWidth="1"/>
    <col min="13330" max="13330" width="11.7109375" style="478" customWidth="1"/>
    <col min="13331" max="13331" width="6.42578125" style="478" bestFit="1" customWidth="1"/>
    <col min="13332" max="13332" width="11.7109375" style="478" customWidth="1"/>
    <col min="13333" max="13333" width="0" style="478" hidden="1" customWidth="1"/>
    <col min="13334" max="13334" width="3.7109375" style="478" customWidth="1"/>
    <col min="13335" max="13335" width="11.140625" style="478" bestFit="1" customWidth="1"/>
    <col min="13336" max="13568" width="10.5703125" style="478"/>
    <col min="13569" max="13576" width="0" style="478" hidden="1" customWidth="1"/>
    <col min="13577" max="13579" width="3.7109375" style="478" customWidth="1"/>
    <col min="13580" max="13580" width="12.7109375" style="478" customWidth="1"/>
    <col min="13581" max="13581" width="47.42578125" style="478" customWidth="1"/>
    <col min="13582" max="13585" width="0" style="478" hidden="1" customWidth="1"/>
    <col min="13586" max="13586" width="11.7109375" style="478" customWidth="1"/>
    <col min="13587" max="13587" width="6.42578125" style="478" bestFit="1" customWidth="1"/>
    <col min="13588" max="13588" width="11.7109375" style="478" customWidth="1"/>
    <col min="13589" max="13589" width="0" style="478" hidden="1" customWidth="1"/>
    <col min="13590" max="13590" width="3.7109375" style="478" customWidth="1"/>
    <col min="13591" max="13591" width="11.140625" style="478" bestFit="1" customWidth="1"/>
    <col min="13592" max="13824" width="10.5703125" style="478"/>
    <col min="13825" max="13832" width="0" style="478" hidden="1" customWidth="1"/>
    <col min="13833" max="13835" width="3.7109375" style="478" customWidth="1"/>
    <col min="13836" max="13836" width="12.7109375" style="478" customWidth="1"/>
    <col min="13837" max="13837" width="47.42578125" style="478" customWidth="1"/>
    <col min="13838" max="13841" width="0" style="478" hidden="1" customWidth="1"/>
    <col min="13842" max="13842" width="11.7109375" style="478" customWidth="1"/>
    <col min="13843" max="13843" width="6.42578125" style="478" bestFit="1" customWidth="1"/>
    <col min="13844" max="13844" width="11.7109375" style="478" customWidth="1"/>
    <col min="13845" max="13845" width="0" style="478" hidden="1" customWidth="1"/>
    <col min="13846" max="13846" width="3.7109375" style="478" customWidth="1"/>
    <col min="13847" max="13847" width="11.140625" style="478" bestFit="1" customWidth="1"/>
    <col min="13848" max="14080" width="10.5703125" style="478"/>
    <col min="14081" max="14088" width="0" style="478" hidden="1" customWidth="1"/>
    <col min="14089" max="14091" width="3.7109375" style="478" customWidth="1"/>
    <col min="14092" max="14092" width="12.7109375" style="478" customWidth="1"/>
    <col min="14093" max="14093" width="47.42578125" style="478" customWidth="1"/>
    <col min="14094" max="14097" width="0" style="478" hidden="1" customWidth="1"/>
    <col min="14098" max="14098" width="11.7109375" style="478" customWidth="1"/>
    <col min="14099" max="14099" width="6.42578125" style="478" bestFit="1" customWidth="1"/>
    <col min="14100" max="14100" width="11.7109375" style="478" customWidth="1"/>
    <col min="14101" max="14101" width="0" style="478" hidden="1" customWidth="1"/>
    <col min="14102" max="14102" width="3.7109375" style="478" customWidth="1"/>
    <col min="14103" max="14103" width="11.140625" style="478" bestFit="1" customWidth="1"/>
    <col min="14104" max="14336" width="10.5703125" style="478"/>
    <col min="14337" max="14344" width="0" style="478" hidden="1" customWidth="1"/>
    <col min="14345" max="14347" width="3.7109375" style="478" customWidth="1"/>
    <col min="14348" max="14348" width="12.7109375" style="478" customWidth="1"/>
    <col min="14349" max="14349" width="47.42578125" style="478" customWidth="1"/>
    <col min="14350" max="14353" width="0" style="478" hidden="1" customWidth="1"/>
    <col min="14354" max="14354" width="11.7109375" style="478" customWidth="1"/>
    <col min="14355" max="14355" width="6.42578125" style="478" bestFit="1" customWidth="1"/>
    <col min="14356" max="14356" width="11.7109375" style="478" customWidth="1"/>
    <col min="14357" max="14357" width="0" style="478" hidden="1" customWidth="1"/>
    <col min="14358" max="14358" width="3.7109375" style="478" customWidth="1"/>
    <col min="14359" max="14359" width="11.140625" style="478" bestFit="1" customWidth="1"/>
    <col min="14360" max="14592" width="10.5703125" style="478"/>
    <col min="14593" max="14600" width="0" style="478" hidden="1" customWidth="1"/>
    <col min="14601" max="14603" width="3.7109375" style="478" customWidth="1"/>
    <col min="14604" max="14604" width="12.7109375" style="478" customWidth="1"/>
    <col min="14605" max="14605" width="47.42578125" style="478" customWidth="1"/>
    <col min="14606" max="14609" width="0" style="478" hidden="1" customWidth="1"/>
    <col min="14610" max="14610" width="11.7109375" style="478" customWidth="1"/>
    <col min="14611" max="14611" width="6.42578125" style="478" bestFit="1" customWidth="1"/>
    <col min="14612" max="14612" width="11.7109375" style="478" customWidth="1"/>
    <col min="14613" max="14613" width="0" style="478" hidden="1" customWidth="1"/>
    <col min="14614" max="14614" width="3.7109375" style="478" customWidth="1"/>
    <col min="14615" max="14615" width="11.140625" style="478" bestFit="1" customWidth="1"/>
    <col min="14616" max="14848" width="10.5703125" style="478"/>
    <col min="14849" max="14856" width="0" style="478" hidden="1" customWidth="1"/>
    <col min="14857" max="14859" width="3.7109375" style="478" customWidth="1"/>
    <col min="14860" max="14860" width="12.7109375" style="478" customWidth="1"/>
    <col min="14861" max="14861" width="47.42578125" style="478" customWidth="1"/>
    <col min="14862" max="14865" width="0" style="478" hidden="1" customWidth="1"/>
    <col min="14866" max="14866" width="11.7109375" style="478" customWidth="1"/>
    <col min="14867" max="14867" width="6.42578125" style="478" bestFit="1" customWidth="1"/>
    <col min="14868" max="14868" width="11.7109375" style="478" customWidth="1"/>
    <col min="14869" max="14869" width="0" style="478" hidden="1" customWidth="1"/>
    <col min="14870" max="14870" width="3.7109375" style="478" customWidth="1"/>
    <col min="14871" max="14871" width="11.140625" style="478" bestFit="1" customWidth="1"/>
    <col min="14872" max="15104" width="10.5703125" style="478"/>
    <col min="15105" max="15112" width="0" style="478" hidden="1" customWidth="1"/>
    <col min="15113" max="15115" width="3.7109375" style="478" customWidth="1"/>
    <col min="15116" max="15116" width="12.7109375" style="478" customWidth="1"/>
    <col min="15117" max="15117" width="47.42578125" style="478" customWidth="1"/>
    <col min="15118" max="15121" width="0" style="478" hidden="1" customWidth="1"/>
    <col min="15122" max="15122" width="11.7109375" style="478" customWidth="1"/>
    <col min="15123" max="15123" width="6.42578125" style="478" bestFit="1" customWidth="1"/>
    <col min="15124" max="15124" width="11.7109375" style="478" customWidth="1"/>
    <col min="15125" max="15125" width="0" style="478" hidden="1" customWidth="1"/>
    <col min="15126" max="15126" width="3.7109375" style="478" customWidth="1"/>
    <col min="15127" max="15127" width="11.140625" style="478" bestFit="1" customWidth="1"/>
    <col min="15128" max="15360" width="10.5703125" style="478"/>
    <col min="15361" max="15368" width="0" style="478" hidden="1" customWidth="1"/>
    <col min="15369" max="15371" width="3.7109375" style="478" customWidth="1"/>
    <col min="15372" max="15372" width="12.7109375" style="478" customWidth="1"/>
    <col min="15373" max="15373" width="47.42578125" style="478" customWidth="1"/>
    <col min="15374" max="15377" width="0" style="478" hidden="1" customWidth="1"/>
    <col min="15378" max="15378" width="11.7109375" style="478" customWidth="1"/>
    <col min="15379" max="15379" width="6.42578125" style="478" bestFit="1" customWidth="1"/>
    <col min="15380" max="15380" width="11.7109375" style="478" customWidth="1"/>
    <col min="15381" max="15381" width="0" style="478" hidden="1" customWidth="1"/>
    <col min="15382" max="15382" width="3.7109375" style="478" customWidth="1"/>
    <col min="15383" max="15383" width="11.140625" style="478" bestFit="1" customWidth="1"/>
    <col min="15384" max="15616" width="10.5703125" style="478"/>
    <col min="15617" max="15624" width="0" style="478" hidden="1" customWidth="1"/>
    <col min="15625" max="15627" width="3.7109375" style="478" customWidth="1"/>
    <col min="15628" max="15628" width="12.7109375" style="478" customWidth="1"/>
    <col min="15629" max="15629" width="47.42578125" style="478" customWidth="1"/>
    <col min="15630" max="15633" width="0" style="478" hidden="1" customWidth="1"/>
    <col min="15634" max="15634" width="11.7109375" style="478" customWidth="1"/>
    <col min="15635" max="15635" width="6.42578125" style="478" bestFit="1" customWidth="1"/>
    <col min="15636" max="15636" width="11.7109375" style="478" customWidth="1"/>
    <col min="15637" max="15637" width="0" style="478" hidden="1" customWidth="1"/>
    <col min="15638" max="15638" width="3.7109375" style="478" customWidth="1"/>
    <col min="15639" max="15639" width="11.140625" style="478" bestFit="1" customWidth="1"/>
    <col min="15640" max="15872" width="10.5703125" style="478"/>
    <col min="15873" max="15880" width="0" style="478" hidden="1" customWidth="1"/>
    <col min="15881" max="15883" width="3.7109375" style="478" customWidth="1"/>
    <col min="15884" max="15884" width="12.7109375" style="478" customWidth="1"/>
    <col min="15885" max="15885" width="47.42578125" style="478" customWidth="1"/>
    <col min="15886" max="15889" width="0" style="478" hidden="1" customWidth="1"/>
    <col min="15890" max="15890" width="11.7109375" style="478" customWidth="1"/>
    <col min="15891" max="15891" width="6.42578125" style="478" bestFit="1" customWidth="1"/>
    <col min="15892" max="15892" width="11.7109375" style="478" customWidth="1"/>
    <col min="15893" max="15893" width="0" style="478" hidden="1" customWidth="1"/>
    <col min="15894" max="15894" width="3.7109375" style="478" customWidth="1"/>
    <col min="15895" max="15895" width="11.140625" style="478" bestFit="1" customWidth="1"/>
    <col min="15896" max="16128" width="10.5703125" style="478"/>
    <col min="16129" max="16136" width="0" style="478" hidden="1" customWidth="1"/>
    <col min="16137" max="16139" width="3.7109375" style="478" customWidth="1"/>
    <col min="16140" max="16140" width="12.7109375" style="478" customWidth="1"/>
    <col min="16141" max="16141" width="47.42578125" style="478" customWidth="1"/>
    <col min="16142" max="16145" width="0" style="478" hidden="1" customWidth="1"/>
    <col min="16146" max="16146" width="11.7109375" style="478" customWidth="1"/>
    <col min="16147" max="16147" width="6.42578125" style="478" bestFit="1" customWidth="1"/>
    <col min="16148" max="16148" width="11.7109375" style="478" customWidth="1"/>
    <col min="16149" max="16149" width="0" style="478" hidden="1" customWidth="1"/>
    <col min="16150" max="16150" width="3.7109375" style="478" customWidth="1"/>
    <col min="16151" max="16151" width="11.140625" style="478" bestFit="1" customWidth="1"/>
    <col min="16152" max="16384" width="10.5703125" style="478"/>
  </cols>
  <sheetData>
    <row r="1" spans="1:34" hidden="1"/>
    <row r="2" spans="1:34" hidden="1"/>
    <row r="3" spans="1:34" hidden="1"/>
    <row r="4" spans="1:34" ht="3" customHeight="1">
      <c r="J4" s="483"/>
      <c r="K4" s="483"/>
      <c r="L4" s="479"/>
      <c r="M4" s="479"/>
      <c r="N4" s="479"/>
      <c r="O4" s="486"/>
      <c r="P4" s="486"/>
      <c r="Q4" s="486"/>
      <c r="R4" s="486"/>
      <c r="S4" s="486"/>
      <c r="T4" s="486"/>
      <c r="U4" s="479"/>
    </row>
    <row r="5" spans="1:34" ht="22.5" customHeight="1">
      <c r="J5" s="483"/>
      <c r="K5" s="483"/>
      <c r="L5" s="1234" t="s">
        <v>659</v>
      </c>
      <c r="M5" s="1234"/>
      <c r="N5" s="1234"/>
      <c r="O5" s="1234"/>
      <c r="P5" s="1234"/>
      <c r="Q5" s="1234"/>
      <c r="R5" s="1234"/>
      <c r="S5" s="1234"/>
      <c r="T5" s="1234"/>
      <c r="U5" s="499"/>
    </row>
    <row r="6" spans="1:34" ht="3" customHeight="1">
      <c r="J6" s="483"/>
      <c r="K6" s="483"/>
      <c r="L6" s="479"/>
      <c r="M6" s="479"/>
      <c r="N6" s="479"/>
      <c r="O6" s="482"/>
      <c r="P6" s="482"/>
      <c r="Q6" s="482"/>
      <c r="R6" s="482"/>
      <c r="S6" s="482"/>
      <c r="T6" s="482"/>
      <c r="U6" s="479"/>
    </row>
    <row r="7" spans="1:34" s="493" customFormat="1" ht="22.5">
      <c r="A7" s="507"/>
      <c r="B7" s="507"/>
      <c r="C7" s="507"/>
      <c r="D7" s="507"/>
      <c r="E7" s="507"/>
      <c r="F7" s="507"/>
      <c r="G7" s="507"/>
      <c r="H7" s="507"/>
      <c r="L7" s="501"/>
      <c r="M7" s="619" t="s">
        <v>503</v>
      </c>
      <c r="N7" s="668"/>
      <c r="O7" s="1253" t="str">
        <f>IF(NameOrPr_ch="",IF(NameOrPr="","",NameOrPr),NameOrPr_ch)</f>
        <v>Комитет по тарифам Санкт-Петербурга</v>
      </c>
      <c r="P7" s="1254"/>
      <c r="Q7" s="1254"/>
      <c r="R7" s="1254"/>
      <c r="S7" s="1254"/>
      <c r="T7" s="1255"/>
      <c r="U7" s="669"/>
      <c r="X7" s="507"/>
      <c r="Y7" s="507"/>
      <c r="Z7" s="507"/>
      <c r="AA7" s="507"/>
      <c r="AB7" s="507"/>
      <c r="AC7" s="507"/>
      <c r="AD7" s="507"/>
      <c r="AE7" s="507"/>
      <c r="AF7" s="507"/>
      <c r="AG7" s="507"/>
      <c r="AH7" s="507"/>
    </row>
    <row r="8" spans="1:34" s="572" customFormat="1" ht="18.75">
      <c r="A8" s="592"/>
      <c r="B8" s="592"/>
      <c r="C8" s="592"/>
      <c r="D8" s="592"/>
      <c r="E8" s="592"/>
      <c r="F8" s="592"/>
      <c r="G8" s="592"/>
      <c r="H8" s="592"/>
      <c r="L8" s="501"/>
      <c r="M8" s="619" t="s">
        <v>598</v>
      </c>
      <c r="N8" s="668"/>
      <c r="O8" s="1253" t="str">
        <f>IF(datePr_ch="",IF(datePr="","",datePr),datePr_ch)</f>
        <v>15.12.2021</v>
      </c>
      <c r="P8" s="1254"/>
      <c r="Q8" s="1254"/>
      <c r="R8" s="1254"/>
      <c r="S8" s="1254"/>
      <c r="T8" s="1255"/>
      <c r="U8" s="669"/>
      <c r="X8" s="592"/>
      <c r="Y8" s="592"/>
      <c r="Z8" s="592"/>
      <c r="AA8" s="592"/>
      <c r="AB8" s="592"/>
      <c r="AC8" s="592"/>
      <c r="AD8" s="592"/>
      <c r="AE8" s="592"/>
      <c r="AF8" s="592"/>
      <c r="AG8" s="592"/>
      <c r="AH8" s="592"/>
    </row>
    <row r="9" spans="1:34" s="493" customFormat="1" ht="18.75">
      <c r="A9" s="507"/>
      <c r="B9" s="507"/>
      <c r="C9" s="507"/>
      <c r="D9" s="507"/>
      <c r="E9" s="507"/>
      <c r="F9" s="507"/>
      <c r="G9" s="507"/>
      <c r="H9" s="507"/>
      <c r="L9" s="554"/>
      <c r="M9" s="619" t="s">
        <v>597</v>
      </c>
      <c r="N9" s="668"/>
      <c r="O9" s="1253" t="str">
        <f>IF(numberPr_ch="",IF(numberPr="","",numberPr),numberPr_ch)</f>
        <v>208-р</v>
      </c>
      <c r="P9" s="1254"/>
      <c r="Q9" s="1254"/>
      <c r="R9" s="1254"/>
      <c r="S9" s="1254"/>
      <c r="T9" s="1255"/>
      <c r="U9" s="669"/>
      <c r="X9" s="507"/>
      <c r="Y9" s="507"/>
      <c r="Z9" s="507"/>
      <c r="AA9" s="507"/>
      <c r="AB9" s="507"/>
      <c r="AC9" s="507"/>
      <c r="AD9" s="507"/>
      <c r="AE9" s="507"/>
      <c r="AF9" s="507"/>
      <c r="AG9" s="507"/>
      <c r="AH9" s="507"/>
    </row>
    <row r="10" spans="1:34" s="493" customFormat="1" ht="18.75">
      <c r="A10" s="507"/>
      <c r="B10" s="507"/>
      <c r="C10" s="507"/>
      <c r="D10" s="507"/>
      <c r="E10" s="507"/>
      <c r="F10" s="507"/>
      <c r="G10" s="507"/>
      <c r="H10" s="507"/>
      <c r="L10" s="554"/>
      <c r="M10" s="619" t="s">
        <v>502</v>
      </c>
      <c r="N10" s="668"/>
      <c r="O10" s="1253" t="str">
        <f>IF(IstPub_ch="",IF(IstPub="","",IstPub),IstPub_ch)</f>
        <v>официальный сайт Комитета по тарифам Санкт-Петербурга: http://tarifspb.ru/</v>
      </c>
      <c r="P10" s="1254"/>
      <c r="Q10" s="1254"/>
      <c r="R10" s="1254"/>
      <c r="S10" s="1254"/>
      <c r="T10" s="1255"/>
      <c r="U10" s="669"/>
      <c r="X10" s="507"/>
      <c r="Y10" s="507"/>
      <c r="Z10" s="507"/>
      <c r="AA10" s="507"/>
      <c r="AB10" s="507"/>
      <c r="AC10" s="507"/>
      <c r="AD10" s="507"/>
      <c r="AE10" s="507"/>
      <c r="AF10" s="507"/>
      <c r="AG10" s="507"/>
      <c r="AH10" s="507"/>
    </row>
    <row r="11" spans="1:34" s="493" customFormat="1" ht="11.25" hidden="1">
      <c r="A11" s="507"/>
      <c r="B11" s="507"/>
      <c r="C11" s="507"/>
      <c r="D11" s="507"/>
      <c r="E11" s="507"/>
      <c r="F11" s="507"/>
      <c r="G11" s="507"/>
      <c r="H11" s="507"/>
      <c r="L11" s="554"/>
      <c r="M11" s="554"/>
      <c r="N11" s="568"/>
      <c r="O11" s="584"/>
      <c r="P11" s="584"/>
      <c r="Q11" s="584"/>
      <c r="R11" s="584"/>
      <c r="S11" s="584"/>
      <c r="T11" s="584"/>
      <c r="U11" s="505" t="s">
        <v>373</v>
      </c>
      <c r="X11" s="507"/>
      <c r="Y11" s="507"/>
      <c r="Z11" s="507"/>
      <c r="AA11" s="507"/>
      <c r="AB11" s="507"/>
      <c r="AC11" s="507"/>
      <c r="AD11" s="507"/>
      <c r="AE11" s="507"/>
      <c r="AF11" s="507"/>
      <c r="AG11" s="507"/>
      <c r="AH11" s="507"/>
    </row>
    <row r="12" spans="1:34" ht="15" customHeight="1">
      <c r="J12" s="483"/>
      <c r="K12" s="483"/>
      <c r="L12" s="479"/>
      <c r="M12" s="479"/>
      <c r="N12" s="479"/>
      <c r="O12" s="1257"/>
      <c r="P12" s="1257"/>
      <c r="Q12" s="1257"/>
      <c r="R12" s="1257"/>
      <c r="S12" s="1257"/>
      <c r="T12" s="1257"/>
      <c r="U12" s="1257"/>
    </row>
    <row r="13" spans="1:34">
      <c r="J13" s="483"/>
      <c r="K13" s="483"/>
      <c r="L13" s="1163" t="s">
        <v>454</v>
      </c>
      <c r="M13" s="1163"/>
      <c r="N13" s="1163"/>
      <c r="O13" s="1163"/>
      <c r="P13" s="1163"/>
      <c r="Q13" s="1163"/>
      <c r="R13" s="1163"/>
      <c r="S13" s="1163"/>
      <c r="T13" s="1163"/>
      <c r="U13" s="1163"/>
      <c r="V13" s="1163"/>
      <c r="W13" s="1163" t="s">
        <v>455</v>
      </c>
    </row>
    <row r="14" spans="1:34" ht="14.25" customHeight="1">
      <c r="J14" s="483"/>
      <c r="K14" s="483"/>
      <c r="L14" s="1218" t="s">
        <v>92</v>
      </c>
      <c r="M14" s="1218" t="s">
        <v>641</v>
      </c>
      <c r="N14" s="523"/>
      <c r="O14" s="1219" t="s">
        <v>643</v>
      </c>
      <c r="P14" s="1220"/>
      <c r="Q14" s="1220"/>
      <c r="R14" s="1220"/>
      <c r="S14" s="1220"/>
      <c r="T14" s="1221"/>
      <c r="U14" s="1229" t="s">
        <v>341</v>
      </c>
      <c r="V14" s="1215" t="s">
        <v>275</v>
      </c>
      <c r="W14" s="1163"/>
    </row>
    <row r="15" spans="1:34" s="525" customFormat="1" ht="14.25" customHeight="1">
      <c r="A15" s="587"/>
      <c r="B15" s="587"/>
      <c r="C15" s="587"/>
      <c r="D15" s="587"/>
      <c r="E15" s="587"/>
      <c r="F15" s="587"/>
      <c r="G15" s="593"/>
      <c r="H15" s="593"/>
      <c r="I15" s="533"/>
      <c r="J15" s="531"/>
      <c r="K15" s="531"/>
      <c r="L15" s="1218"/>
      <c r="M15" s="1218"/>
      <c r="N15" s="523"/>
      <c r="O15" s="1224" t="s">
        <v>774</v>
      </c>
      <c r="P15" s="1222" t="s">
        <v>271</v>
      </c>
      <c r="Q15" s="1223"/>
      <c r="R15" s="1227" t="s">
        <v>656</v>
      </c>
      <c r="S15" s="1227"/>
      <c r="T15" s="1228"/>
      <c r="U15" s="1230"/>
      <c r="V15" s="1216"/>
      <c r="W15" s="1163"/>
      <c r="X15" s="587"/>
      <c r="Y15" s="587"/>
      <c r="Z15" s="587"/>
      <c r="AA15" s="587"/>
      <c r="AB15" s="587"/>
      <c r="AC15" s="587"/>
      <c r="AD15" s="587"/>
      <c r="AE15" s="587"/>
      <c r="AF15" s="587"/>
      <c r="AG15" s="587"/>
      <c r="AH15" s="587"/>
    </row>
    <row r="16" spans="1:34" ht="33.75">
      <c r="J16" s="483"/>
      <c r="K16" s="483"/>
      <c r="L16" s="1218"/>
      <c r="M16" s="1218"/>
      <c r="N16" s="522"/>
      <c r="O16" s="1225"/>
      <c r="P16" s="537" t="s">
        <v>767</v>
      </c>
      <c r="Q16" s="537" t="s">
        <v>768</v>
      </c>
      <c r="R16" s="538" t="s">
        <v>274</v>
      </c>
      <c r="S16" s="1213" t="s">
        <v>273</v>
      </c>
      <c r="T16" s="1214"/>
      <c r="U16" s="1231"/>
      <c r="V16" s="1217"/>
      <c r="W16" s="1163"/>
    </row>
    <row r="17" spans="1:35">
      <c r="J17" s="483"/>
      <c r="K17" s="491">
        <v>1</v>
      </c>
      <c r="L17" s="527" t="s">
        <v>93</v>
      </c>
      <c r="M17" s="527" t="s">
        <v>49</v>
      </c>
      <c r="N17" s="498" t="s">
        <v>49</v>
      </c>
      <c r="O17" s="489">
        <f ca="1">OFFSET(O17,0,-1)+1</f>
        <v>3</v>
      </c>
      <c r="P17" s="489">
        <f ca="1">OFFSET(P17,0,-1)+1</f>
        <v>4</v>
      </c>
      <c r="Q17" s="489">
        <f ca="1">OFFSET(Q17,0,-1)+1</f>
        <v>5</v>
      </c>
      <c r="R17" s="489">
        <f ca="1">OFFSET(R17,0,-1)+1</f>
        <v>6</v>
      </c>
      <c r="S17" s="1236">
        <f ca="1">OFFSET(S17,0,-1)+1</f>
        <v>7</v>
      </c>
      <c r="T17" s="1236"/>
      <c r="U17" s="489">
        <f ca="1">OFFSET(U17,0,-2)+1</f>
        <v>8</v>
      </c>
      <c r="V17" s="653">
        <f ca="1">OFFSET(V17,0,-1)</f>
        <v>8</v>
      </c>
      <c r="W17" s="489">
        <f ca="1">OFFSET(W17,0,-1)+1</f>
        <v>9</v>
      </c>
    </row>
    <row r="18" spans="1:35" ht="22.5">
      <c r="A18" s="1237">
        <v>1</v>
      </c>
      <c r="B18" s="960"/>
      <c r="C18" s="960"/>
      <c r="D18" s="960"/>
      <c r="E18" s="961"/>
      <c r="F18" s="962"/>
      <c r="G18" s="962"/>
      <c r="H18" s="962"/>
      <c r="I18" s="963"/>
      <c r="J18" s="958"/>
      <c r="K18" s="965"/>
      <c r="L18" s="595">
        <f>mergeValue(A18)</f>
        <v>1</v>
      </c>
      <c r="M18" s="643" t="s">
        <v>20</v>
      </c>
      <c r="N18" s="582"/>
      <c r="O18" s="1250"/>
      <c r="P18" s="1250"/>
      <c r="Q18" s="1250"/>
      <c r="R18" s="1250"/>
      <c r="S18" s="1250"/>
      <c r="T18" s="1250"/>
      <c r="U18" s="1250"/>
      <c r="V18" s="1250"/>
      <c r="W18" s="632" t="s">
        <v>660</v>
      </c>
    </row>
    <row r="19" spans="1:35" ht="22.5">
      <c r="A19" s="1237"/>
      <c r="B19" s="1237">
        <v>1</v>
      </c>
      <c r="C19" s="960"/>
      <c r="D19" s="960"/>
      <c r="E19" s="962"/>
      <c r="F19" s="962"/>
      <c r="G19" s="962"/>
      <c r="H19" s="962"/>
      <c r="I19" s="957"/>
      <c r="J19" s="956"/>
      <c r="K19" s="959"/>
      <c r="L19" s="595" t="str">
        <f>mergeValue(A19) &amp;"."&amp; mergeValue(B19)</f>
        <v>1.1</v>
      </c>
      <c r="M19" s="548" t="s">
        <v>16</v>
      </c>
      <c r="N19" s="582"/>
      <c r="O19" s="1250"/>
      <c r="P19" s="1250"/>
      <c r="Q19" s="1250"/>
      <c r="R19" s="1250"/>
      <c r="S19" s="1250"/>
      <c r="T19" s="1250"/>
      <c r="U19" s="1250"/>
      <c r="V19" s="1250"/>
      <c r="W19" s="632" t="s">
        <v>478</v>
      </c>
    </row>
    <row r="20" spans="1:35" ht="22.5">
      <c r="A20" s="1237"/>
      <c r="B20" s="1237"/>
      <c r="C20" s="1237">
        <v>1</v>
      </c>
      <c r="D20" s="960"/>
      <c r="E20" s="962"/>
      <c r="F20" s="962"/>
      <c r="G20" s="962"/>
      <c r="H20" s="962"/>
      <c r="I20" s="964"/>
      <c r="J20" s="956"/>
      <c r="K20" s="959"/>
      <c r="L20" s="595" t="str">
        <f>mergeValue(A20) &amp;"."&amp; mergeValue(B20)&amp;"."&amp; mergeValue(C20)</f>
        <v>1.1.1</v>
      </c>
      <c r="M20" s="549" t="s">
        <v>7</v>
      </c>
      <c r="N20" s="582"/>
      <c r="O20" s="1250"/>
      <c r="P20" s="1250"/>
      <c r="Q20" s="1250"/>
      <c r="R20" s="1250"/>
      <c r="S20" s="1250"/>
      <c r="T20" s="1250"/>
      <c r="U20" s="1250"/>
      <c r="V20" s="1250"/>
      <c r="W20" s="632" t="s">
        <v>635</v>
      </c>
    </row>
    <row r="21" spans="1:35" ht="22.5">
      <c r="A21" s="1237"/>
      <c r="B21" s="1237"/>
      <c r="C21" s="1237"/>
      <c r="D21" s="1237">
        <v>1</v>
      </c>
      <c r="E21" s="962"/>
      <c r="F21" s="962"/>
      <c r="G21" s="962"/>
      <c r="H21" s="962"/>
      <c r="I21" s="964"/>
      <c r="J21" s="956"/>
      <c r="K21" s="959"/>
      <c r="L21" s="595" t="str">
        <f>mergeValue(A21) &amp;"."&amp; mergeValue(B21)&amp;"."&amp; mergeValue(C21)&amp;"."&amp; mergeValue(D21)</f>
        <v>1.1.1.1</v>
      </c>
      <c r="M21" s="550" t="s">
        <v>22</v>
      </c>
      <c r="N21" s="582"/>
      <c r="O21" s="1250"/>
      <c r="P21" s="1250"/>
      <c r="Q21" s="1250"/>
      <c r="R21" s="1250"/>
      <c r="S21" s="1250"/>
      <c r="T21" s="1250"/>
      <c r="U21" s="1250"/>
      <c r="V21" s="1250"/>
      <c r="W21" s="632" t="s">
        <v>636</v>
      </c>
    </row>
    <row r="22" spans="1:35" ht="11.25" hidden="1" customHeight="1">
      <c r="A22" s="1237"/>
      <c r="B22" s="1237"/>
      <c r="C22" s="1237"/>
      <c r="D22" s="1237"/>
      <c r="E22" s="1237">
        <v>1</v>
      </c>
      <c r="F22" s="962"/>
      <c r="G22" s="962"/>
      <c r="H22" s="960">
        <v>1</v>
      </c>
      <c r="I22" s="1237">
        <v>1</v>
      </c>
      <c r="J22" s="962"/>
      <c r="K22" s="967"/>
      <c r="L22" s="595"/>
      <c r="M22" s="556"/>
      <c r="N22" s="583"/>
      <c r="O22" s="633"/>
      <c r="P22" s="633"/>
      <c r="Q22" s="633"/>
      <c r="R22" s="633"/>
      <c r="S22" s="633"/>
      <c r="T22" s="633"/>
      <c r="U22" s="633"/>
      <c r="V22" s="510"/>
      <c r="W22" s="561"/>
    </row>
    <row r="23" spans="1:35" ht="90">
      <c r="A23" s="1237"/>
      <c r="B23" s="1237"/>
      <c r="C23" s="1237"/>
      <c r="D23" s="1237"/>
      <c r="E23" s="1237"/>
      <c r="F23" s="1237">
        <v>1</v>
      </c>
      <c r="G23" s="960"/>
      <c r="H23" s="960"/>
      <c r="I23" s="1237"/>
      <c r="J23" s="1237">
        <v>1</v>
      </c>
      <c r="K23" s="968"/>
      <c r="L23" s="595" t="str">
        <f>mergeValue(A23) &amp;"."&amp; mergeValue(B23)&amp;"."&amp; mergeValue(C23)&amp;"."&amp; mergeValue(D23)&amp;"."&amp;  mergeValue(F23)</f>
        <v>1.1.1.1.1</v>
      </c>
      <c r="M23" s="557" t="s">
        <v>10</v>
      </c>
      <c r="N23" s="583"/>
      <c r="O23" s="1239"/>
      <c r="P23" s="1239"/>
      <c r="Q23" s="1239"/>
      <c r="R23" s="1239"/>
      <c r="S23" s="1239"/>
      <c r="T23" s="1239"/>
      <c r="U23" s="1239"/>
      <c r="V23" s="1239"/>
      <c r="W23" s="632" t="s">
        <v>637</v>
      </c>
      <c r="Y23" s="506" t="str">
        <f>strCheckUnique(Z23:Z26)</f>
        <v/>
      </c>
      <c r="AA23" s="506"/>
    </row>
    <row r="24" spans="1:35" ht="189" customHeight="1">
      <c r="A24" s="1237"/>
      <c r="B24" s="1237"/>
      <c r="C24" s="1237"/>
      <c r="D24" s="1237"/>
      <c r="E24" s="1237"/>
      <c r="F24" s="1237"/>
      <c r="G24" s="960">
        <v>1</v>
      </c>
      <c r="H24" s="960"/>
      <c r="I24" s="1237"/>
      <c r="J24" s="1237"/>
      <c r="K24" s="968">
        <v>1</v>
      </c>
      <c r="L24" s="595" t="str">
        <f>mergeValue(A24) &amp;"."&amp; mergeValue(B24)&amp;"."&amp; mergeValue(C24)&amp;"."&amp; mergeValue(D24)&amp;"."&amp; mergeValue(F24)&amp;"."&amp; mergeValue(G24)</f>
        <v>1.1.1.1.1.1</v>
      </c>
      <c r="M24" s="1071"/>
      <c r="N24" s="588"/>
      <c r="O24" s="564"/>
      <c r="P24" s="564"/>
      <c r="Q24" s="1096"/>
      <c r="R24" s="1243"/>
      <c r="S24" s="1233" t="s">
        <v>84</v>
      </c>
      <c r="T24" s="1243"/>
      <c r="U24" s="1233" t="s">
        <v>85</v>
      </c>
      <c r="V24" s="580"/>
      <c r="W24" s="1208" t="s">
        <v>661</v>
      </c>
      <c r="X24" s="502" t="str">
        <f>strCheckDate(O25:V25)</f>
        <v/>
      </c>
      <c r="Y24" s="506"/>
      <c r="Z24" s="506" t="str">
        <f>IF(M24="","",M24 )</f>
        <v/>
      </c>
      <c r="AA24" s="506"/>
      <c r="AB24" s="506"/>
      <c r="AC24" s="506"/>
    </row>
    <row r="25" spans="1:35" ht="11.25" hidden="1">
      <c r="A25" s="1237"/>
      <c r="B25" s="1237"/>
      <c r="C25" s="1237"/>
      <c r="D25" s="1237"/>
      <c r="E25" s="1237"/>
      <c r="F25" s="1237"/>
      <c r="G25" s="960"/>
      <c r="H25" s="960"/>
      <c r="I25" s="1237"/>
      <c r="J25" s="1237"/>
      <c r="K25" s="968"/>
      <c r="L25" s="602"/>
      <c r="M25" s="648"/>
      <c r="N25" s="588"/>
      <c r="O25" s="564"/>
      <c r="P25" s="564"/>
      <c r="Q25" s="586" t="str">
        <f>R24 &amp; "-" &amp; T24</f>
        <v>-</v>
      </c>
      <c r="R25" s="1232"/>
      <c r="S25" s="1233"/>
      <c r="T25" s="1232"/>
      <c r="U25" s="1233"/>
      <c r="V25" s="580"/>
      <c r="W25" s="1209"/>
    </row>
    <row r="26" spans="1:35" s="477" customFormat="1" ht="15" customHeight="1">
      <c r="A26" s="1237"/>
      <c r="B26" s="1237"/>
      <c r="C26" s="1237"/>
      <c r="D26" s="1237"/>
      <c r="E26" s="1237"/>
      <c r="F26" s="1237"/>
      <c r="G26" s="962"/>
      <c r="H26" s="960"/>
      <c r="I26" s="1237"/>
      <c r="J26" s="1237"/>
      <c r="K26" s="967"/>
      <c r="L26" s="540"/>
      <c r="M26" s="558" t="s">
        <v>25</v>
      </c>
      <c r="N26" s="553"/>
      <c r="O26" s="547"/>
      <c r="P26" s="547"/>
      <c r="Q26" s="547"/>
      <c r="R26" s="575"/>
      <c r="S26" s="566"/>
      <c r="T26" s="565"/>
      <c r="U26" s="553"/>
      <c r="V26" s="562"/>
      <c r="W26" s="1210"/>
      <c r="X26" s="503"/>
      <c r="Y26" s="503"/>
      <c r="Z26" s="503"/>
      <c r="AA26" s="503"/>
      <c r="AB26" s="503"/>
      <c r="AC26" s="503"/>
      <c r="AD26" s="503"/>
      <c r="AE26" s="503"/>
      <c r="AF26" s="503"/>
      <c r="AG26" s="503"/>
      <c r="AH26" s="503"/>
    </row>
    <row r="27" spans="1:35" s="477" customFormat="1" ht="15" customHeight="1">
      <c r="A27" s="1237"/>
      <c r="B27" s="1237"/>
      <c r="C27" s="1237"/>
      <c r="D27" s="1237"/>
      <c r="E27" s="1237"/>
      <c r="F27" s="962"/>
      <c r="G27" s="962"/>
      <c r="H27" s="960"/>
      <c r="I27" s="1237"/>
      <c r="J27" s="962"/>
      <c r="K27" s="967"/>
      <c r="L27" s="540"/>
      <c r="M27" s="553" t="s">
        <v>11</v>
      </c>
      <c r="N27" s="552"/>
      <c r="O27" s="547"/>
      <c r="P27" s="547"/>
      <c r="Q27" s="547"/>
      <c r="R27" s="575"/>
      <c r="S27" s="566"/>
      <c r="T27" s="565"/>
      <c r="U27" s="552"/>
      <c r="V27" s="566"/>
      <c r="W27" s="562"/>
      <c r="X27" s="503"/>
      <c r="Y27" s="503"/>
      <c r="Z27" s="503"/>
      <c r="AA27" s="503"/>
      <c r="AB27" s="503"/>
      <c r="AC27" s="503"/>
      <c r="AD27" s="503"/>
      <c r="AE27" s="503"/>
      <c r="AF27" s="503"/>
      <c r="AG27" s="503"/>
      <c r="AH27" s="503"/>
    </row>
    <row r="28" spans="1:35" s="477" customFormat="1" ht="15" hidden="1" customHeight="1">
      <c r="A28" s="1237"/>
      <c r="B28" s="1237"/>
      <c r="C28" s="1237"/>
      <c r="D28" s="1237"/>
      <c r="E28" s="966"/>
      <c r="F28" s="962"/>
      <c r="G28" s="962"/>
      <c r="H28" s="962"/>
      <c r="I28" s="958"/>
      <c r="J28" s="955"/>
      <c r="K28" s="965"/>
      <c r="L28" s="540"/>
      <c r="M28" s="553"/>
      <c r="N28" s="553"/>
      <c r="O28" s="553"/>
      <c r="P28" s="553"/>
      <c r="Q28" s="553"/>
      <c r="R28" s="553"/>
      <c r="S28" s="553"/>
      <c r="T28" s="553"/>
      <c r="U28" s="553"/>
      <c r="V28" s="566"/>
      <c r="W28" s="562"/>
      <c r="X28" s="503"/>
      <c r="Y28" s="503"/>
      <c r="Z28" s="503"/>
      <c r="AA28" s="503"/>
      <c r="AB28" s="503"/>
      <c r="AC28" s="503"/>
      <c r="AD28" s="503"/>
      <c r="AE28" s="503"/>
      <c r="AF28" s="503"/>
      <c r="AG28" s="503"/>
      <c r="AH28" s="503"/>
      <c r="AI28" s="503"/>
    </row>
    <row r="29" spans="1:35" s="477" customFormat="1" ht="15" customHeight="1">
      <c r="A29" s="1237"/>
      <c r="B29" s="1237"/>
      <c r="C29" s="1237"/>
      <c r="D29" s="966"/>
      <c r="E29" s="966"/>
      <c r="F29" s="962"/>
      <c r="G29" s="962"/>
      <c r="H29" s="962"/>
      <c r="I29" s="958"/>
      <c r="J29" s="955"/>
      <c r="K29" s="965"/>
      <c r="L29" s="540"/>
      <c r="M29" s="552" t="s">
        <v>17</v>
      </c>
      <c r="N29" s="551"/>
      <c r="O29" s="547"/>
      <c r="P29" s="547"/>
      <c r="Q29" s="547"/>
      <c r="R29" s="575"/>
      <c r="S29" s="566"/>
      <c r="T29" s="565"/>
      <c r="U29" s="551"/>
      <c r="V29" s="566"/>
      <c r="W29" s="562"/>
      <c r="X29" s="503"/>
      <c r="Y29" s="503"/>
      <c r="Z29" s="503"/>
      <c r="AA29" s="503"/>
      <c r="AB29" s="503"/>
      <c r="AC29" s="503"/>
      <c r="AD29" s="503"/>
      <c r="AE29" s="503"/>
      <c r="AF29" s="503"/>
      <c r="AG29" s="503"/>
      <c r="AH29" s="503"/>
    </row>
    <row r="30" spans="1:35" s="477" customFormat="1" ht="15" customHeight="1">
      <c r="A30" s="1237"/>
      <c r="B30" s="1237"/>
      <c r="C30" s="966"/>
      <c r="D30" s="966"/>
      <c r="E30" s="966"/>
      <c r="F30" s="966"/>
      <c r="G30" s="971"/>
      <c r="H30" s="958"/>
      <c r="I30" s="969"/>
      <c r="J30" s="955"/>
      <c r="K30" s="970"/>
      <c r="L30" s="540"/>
      <c r="M30" s="551" t="s">
        <v>18</v>
      </c>
      <c r="N30" s="551"/>
      <c r="O30" s="547"/>
      <c r="P30" s="547"/>
      <c r="Q30" s="547"/>
      <c r="R30" s="575"/>
      <c r="S30" s="566"/>
      <c r="T30" s="565"/>
      <c r="U30" s="551"/>
      <c r="V30" s="566"/>
      <c r="W30" s="562"/>
      <c r="X30" s="503"/>
      <c r="Y30" s="503"/>
      <c r="Z30" s="503"/>
      <c r="AA30" s="503"/>
      <c r="AB30" s="503"/>
      <c r="AC30" s="503"/>
      <c r="AD30" s="503"/>
      <c r="AE30" s="503"/>
      <c r="AF30" s="503"/>
      <c r="AG30" s="503"/>
      <c r="AH30" s="503"/>
    </row>
    <row r="31" spans="1:35" s="477" customFormat="1" ht="15" customHeight="1">
      <c r="A31" s="1237"/>
      <c r="B31" s="966"/>
      <c r="C31" s="966"/>
      <c r="D31" s="966"/>
      <c r="E31" s="966"/>
      <c r="F31" s="966"/>
      <c r="G31" s="971"/>
      <c r="H31" s="958"/>
      <c r="I31" s="958"/>
      <c r="J31" s="955"/>
      <c r="K31" s="965"/>
      <c r="L31" s="540"/>
      <c r="M31" s="560" t="s">
        <v>19</v>
      </c>
      <c r="N31" s="551"/>
      <c r="O31" s="547"/>
      <c r="P31" s="547"/>
      <c r="Q31" s="547"/>
      <c r="R31" s="575"/>
      <c r="S31" s="566"/>
      <c r="T31" s="565"/>
      <c r="U31" s="551"/>
      <c r="V31" s="566"/>
      <c r="W31" s="562"/>
      <c r="X31" s="503"/>
      <c r="Y31" s="503"/>
      <c r="Z31" s="503"/>
      <c r="AA31" s="503"/>
      <c r="AB31" s="503"/>
      <c r="AC31" s="503"/>
      <c r="AD31" s="503"/>
      <c r="AE31" s="503"/>
      <c r="AF31" s="503"/>
      <c r="AG31" s="503"/>
      <c r="AH31" s="503"/>
    </row>
    <row r="32" spans="1:35" s="477" customFormat="1" ht="15" customHeight="1">
      <c r="A32" s="954"/>
      <c r="B32" s="954"/>
      <c r="C32" s="954"/>
      <c r="D32" s="954"/>
      <c r="E32" s="954"/>
      <c r="F32" s="954"/>
      <c r="G32" s="954"/>
      <c r="H32" s="954"/>
      <c r="I32" s="954"/>
      <c r="J32" s="954"/>
      <c r="K32" s="954"/>
      <c r="L32" s="540"/>
      <c r="M32" s="567" t="s">
        <v>309</v>
      </c>
      <c r="N32" s="551"/>
      <c r="O32" s="547"/>
      <c r="P32" s="547"/>
      <c r="Q32" s="547"/>
      <c r="R32" s="575"/>
      <c r="S32" s="566"/>
      <c r="T32" s="565"/>
      <c r="U32" s="551"/>
      <c r="V32" s="566"/>
      <c r="W32" s="562"/>
      <c r="X32" s="503"/>
      <c r="Y32" s="503"/>
      <c r="Z32" s="503"/>
      <c r="AA32" s="503"/>
      <c r="AB32" s="503"/>
      <c r="AC32" s="503"/>
      <c r="AD32" s="503"/>
      <c r="AE32" s="503"/>
      <c r="AF32" s="503"/>
      <c r="AG32" s="503"/>
      <c r="AH32" s="503"/>
    </row>
    <row r="33" spans="12:23" ht="3" customHeight="1">
      <c r="L33" s="487"/>
      <c r="M33" s="487"/>
      <c r="N33" s="487"/>
      <c r="O33" s="487"/>
      <c r="P33" s="487"/>
      <c r="Q33" s="487"/>
      <c r="R33" s="487"/>
      <c r="S33" s="487"/>
      <c r="T33" s="487"/>
      <c r="U33" s="487"/>
    </row>
    <row r="34" spans="12:23" ht="141.75" customHeight="1">
      <c r="L34" s="1">
        <v>1</v>
      </c>
      <c r="M34" s="1201" t="s">
        <v>662</v>
      </c>
      <c r="N34" s="1201"/>
      <c r="O34" s="1201"/>
      <c r="P34" s="1201"/>
      <c r="Q34" s="1201"/>
      <c r="R34" s="1201"/>
      <c r="S34" s="1201"/>
      <c r="T34" s="1201"/>
      <c r="U34" s="1201"/>
      <c r="V34" s="1201"/>
      <c r="W34" s="1201"/>
    </row>
  </sheetData>
  <sheetProtection password="FA9C" sheet="1" objects="1" scenarios="1" formatColumns="0" formatRows="0"/>
  <dataConsolidate/>
  <mergeCells count="37">
    <mergeCell ref="D21:D28"/>
    <mergeCell ref="L5:T5"/>
    <mergeCell ref="O9:T9"/>
    <mergeCell ref="O10:T10"/>
    <mergeCell ref="A18:A31"/>
    <mergeCell ref="O18:V18"/>
    <mergeCell ref="B19:B30"/>
    <mergeCell ref="O19:V19"/>
    <mergeCell ref="C20:C29"/>
    <mergeCell ref="O21:V21"/>
    <mergeCell ref="E22:E27"/>
    <mergeCell ref="I22:I27"/>
    <mergeCell ref="F23:F26"/>
    <mergeCell ref="J23:J26"/>
    <mergeCell ref="O23:V23"/>
    <mergeCell ref="R24:R25"/>
    <mergeCell ref="O7:T7"/>
    <mergeCell ref="O8:T8"/>
    <mergeCell ref="V14:V16"/>
    <mergeCell ref="L13:V13"/>
    <mergeCell ref="L14:L16"/>
    <mergeCell ref="M14:M16"/>
    <mergeCell ref="O14:T14"/>
    <mergeCell ref="U14:U16"/>
    <mergeCell ref="S16:T16"/>
    <mergeCell ref="O12:U12"/>
    <mergeCell ref="O15:O16"/>
    <mergeCell ref="P15:Q15"/>
    <mergeCell ref="R15:T15"/>
    <mergeCell ref="W13:W16"/>
    <mergeCell ref="W24:W26"/>
    <mergeCell ref="M34:W34"/>
    <mergeCell ref="T24:T25"/>
    <mergeCell ref="U24:U25"/>
    <mergeCell ref="O20:V20"/>
    <mergeCell ref="S24:S25"/>
    <mergeCell ref="S17:T17"/>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allowBlank="1" showInputMessage="1" showErrorMessage="1" prompt="Для выбора выполните двойной щелчок левой клавиши мыши по соответствующей ячейке." sqref="U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5">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68</v>
      </c>
    </row>
    <row r="2" spans="1:20" ht="22.5">
      <c r="F2" s="1202" t="s">
        <v>492</v>
      </c>
      <c r="G2" s="1203"/>
      <c r="H2" s="1204"/>
      <c r="I2" s="436"/>
    </row>
    <row r="3" spans="1:20" ht="3" customHeight="1"/>
    <row r="4" spans="1:20" s="190" customFormat="1" ht="11.25">
      <c r="A4" s="214"/>
      <c r="B4" s="214"/>
      <c r="C4" s="214"/>
      <c r="D4" s="214"/>
      <c r="F4" s="1163" t="s">
        <v>454</v>
      </c>
      <c r="G4" s="1163"/>
      <c r="H4" s="1163"/>
      <c r="I4" s="1205"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05"/>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493</v>
      </c>
      <c r="H7" s="317" t="str">
        <f>IF(dateCh="","",dateCh)</f>
        <v>27.12.2021</v>
      </c>
      <c r="I7" s="196" t="s">
        <v>494</v>
      </c>
      <c r="J7" s="334"/>
      <c r="K7" s="214"/>
      <c r="L7" s="214"/>
      <c r="M7" s="214"/>
      <c r="N7" s="214"/>
      <c r="O7" s="214"/>
      <c r="P7" s="214"/>
      <c r="Q7" s="214"/>
      <c r="R7" s="214"/>
      <c r="S7" s="214"/>
      <c r="T7" s="214"/>
    </row>
    <row r="8" spans="1:20" s="190" customFormat="1" ht="45">
      <c r="A8" s="1206">
        <v>1</v>
      </c>
      <c r="B8" s="214"/>
      <c r="C8" s="214"/>
      <c r="D8" s="214"/>
      <c r="F8" s="335" t="str">
        <f>"2." &amp;mergeValue(A8)</f>
        <v>2.1</v>
      </c>
      <c r="G8" s="417" t="s">
        <v>495</v>
      </c>
      <c r="H8" s="317"/>
      <c r="I8" s="196" t="s">
        <v>592</v>
      </c>
      <c r="J8" s="334"/>
      <c r="K8" s="214"/>
      <c r="L8" s="214"/>
      <c r="M8" s="214"/>
      <c r="N8" s="214"/>
      <c r="O8" s="214"/>
      <c r="P8" s="214"/>
      <c r="Q8" s="214"/>
      <c r="R8" s="214"/>
      <c r="S8" s="214"/>
      <c r="T8" s="214"/>
    </row>
    <row r="9" spans="1:20" s="190" customFormat="1" ht="22.5">
      <c r="A9" s="1206"/>
      <c r="B9" s="214"/>
      <c r="C9" s="214"/>
      <c r="D9" s="214"/>
      <c r="F9" s="335" t="str">
        <f>"3." &amp;mergeValue(A9)</f>
        <v>3.1</v>
      </c>
      <c r="G9" s="417" t="s">
        <v>496</v>
      </c>
      <c r="H9" s="317"/>
      <c r="I9" s="196" t="s">
        <v>590</v>
      </c>
      <c r="J9" s="334"/>
      <c r="K9" s="214"/>
      <c r="L9" s="214"/>
      <c r="M9" s="214"/>
      <c r="N9" s="214"/>
      <c r="O9" s="214"/>
      <c r="P9" s="214"/>
      <c r="Q9" s="214"/>
      <c r="R9" s="214"/>
      <c r="S9" s="214"/>
      <c r="T9" s="214"/>
    </row>
    <row r="10" spans="1:20" s="190" customFormat="1" ht="22.5">
      <c r="A10" s="1206"/>
      <c r="B10" s="214"/>
      <c r="C10" s="214"/>
      <c r="D10" s="214"/>
      <c r="F10" s="335" t="str">
        <f>"4."&amp;mergeValue(A10)</f>
        <v>4.1</v>
      </c>
      <c r="G10" s="417" t="s">
        <v>497</v>
      </c>
      <c r="H10" s="318" t="s">
        <v>458</v>
      </c>
      <c r="I10" s="196"/>
      <c r="J10" s="334"/>
      <c r="K10" s="214"/>
      <c r="L10" s="214"/>
      <c r="M10" s="214"/>
      <c r="N10" s="214"/>
      <c r="O10" s="214"/>
      <c r="P10" s="214"/>
      <c r="Q10" s="214"/>
      <c r="R10" s="214"/>
      <c r="S10" s="214"/>
      <c r="T10" s="214"/>
    </row>
    <row r="11" spans="1:20" s="190" customFormat="1" ht="18.75">
      <c r="A11" s="1206"/>
      <c r="B11" s="1206">
        <v>1</v>
      </c>
      <c r="C11" s="344"/>
      <c r="D11" s="344"/>
      <c r="F11" s="335" t="str">
        <f>"4."&amp;mergeValue(A11) &amp;"."&amp;mergeValue(B11)</f>
        <v>4.1.1</v>
      </c>
      <c r="G11" s="324" t="s">
        <v>594</v>
      </c>
      <c r="H11" s="317" t="str">
        <f>IF(region_name="","",region_name)</f>
        <v>г.Санкт-Петербург</v>
      </c>
      <c r="I11" s="196" t="s">
        <v>500</v>
      </c>
      <c r="J11" s="334"/>
      <c r="K11" s="214"/>
      <c r="L11" s="214"/>
      <c r="M11" s="214"/>
      <c r="N11" s="214"/>
      <c r="O11" s="214"/>
      <c r="P11" s="214"/>
      <c r="Q11" s="214"/>
      <c r="R11" s="214"/>
      <c r="S11" s="214"/>
      <c r="T11" s="214"/>
    </row>
    <row r="12" spans="1:20" s="190" customFormat="1" ht="22.5">
      <c r="A12" s="1206"/>
      <c r="B12" s="1206"/>
      <c r="C12" s="1206">
        <v>1</v>
      </c>
      <c r="D12" s="344"/>
      <c r="F12" s="335" t="str">
        <f>"4."&amp;mergeValue(A12) &amp;"."&amp;mergeValue(B12)&amp;"."&amp;mergeValue(C12)</f>
        <v>4.1.1.1</v>
      </c>
      <c r="G12" s="341" t="s">
        <v>498</v>
      </c>
      <c r="H12" s="317"/>
      <c r="I12" s="196" t="s">
        <v>501</v>
      </c>
      <c r="J12" s="334"/>
      <c r="K12" s="214"/>
      <c r="L12" s="214"/>
      <c r="M12" s="214"/>
      <c r="N12" s="214"/>
      <c r="O12" s="214"/>
      <c r="P12" s="214"/>
      <c r="Q12" s="214"/>
      <c r="R12" s="214"/>
      <c r="S12" s="214"/>
      <c r="T12" s="214"/>
    </row>
    <row r="13" spans="1:20" s="190" customFormat="1" ht="39" customHeight="1">
      <c r="A13" s="1206"/>
      <c r="B13" s="1206"/>
      <c r="C13" s="1206"/>
      <c r="D13" s="344">
        <v>1</v>
      </c>
      <c r="F13" s="335" t="str">
        <f>"4."&amp;mergeValue(A13) &amp;"."&amp;mergeValue(B13)&amp;"."&amp;mergeValue(C13)&amp;"."&amp;mergeValue(D13)</f>
        <v>4.1.1.1.1</v>
      </c>
      <c r="G13" s="420" t="s">
        <v>499</v>
      </c>
      <c r="H13" s="317"/>
      <c r="I13" s="1207" t="s">
        <v>593</v>
      </c>
      <c r="J13" s="334"/>
      <c r="K13" s="214"/>
      <c r="L13" s="214"/>
      <c r="M13" s="214"/>
      <c r="N13" s="214"/>
      <c r="O13" s="214"/>
      <c r="P13" s="214"/>
      <c r="Q13" s="214"/>
      <c r="R13" s="214"/>
      <c r="S13" s="214"/>
      <c r="T13" s="214"/>
    </row>
    <row r="14" spans="1:20" s="190" customFormat="1" ht="18.75">
      <c r="A14" s="1206"/>
      <c r="B14" s="1206"/>
      <c r="C14" s="1206"/>
      <c r="D14" s="344"/>
      <c r="F14" s="338"/>
      <c r="G14" s="150" t="s">
        <v>4</v>
      </c>
      <c r="H14" s="343"/>
      <c r="I14" s="1207"/>
      <c r="J14" s="334"/>
      <c r="K14" s="214"/>
      <c r="L14" s="214"/>
      <c r="M14" s="214"/>
      <c r="N14" s="214"/>
      <c r="O14" s="214"/>
      <c r="P14" s="214"/>
      <c r="Q14" s="214"/>
      <c r="R14" s="214"/>
      <c r="S14" s="214"/>
      <c r="T14" s="214"/>
    </row>
    <row r="15" spans="1:20" s="190" customFormat="1" ht="18.75">
      <c r="A15" s="1206"/>
      <c r="B15" s="1206"/>
      <c r="C15" s="344"/>
      <c r="D15" s="344"/>
      <c r="F15" s="421"/>
      <c r="G15" s="195" t="s">
        <v>403</v>
      </c>
      <c r="H15" s="422"/>
      <c r="I15" s="423"/>
      <c r="J15" s="334"/>
      <c r="K15" s="214"/>
      <c r="L15" s="214"/>
      <c r="M15" s="214"/>
      <c r="N15" s="214"/>
      <c r="O15" s="214"/>
      <c r="P15" s="214"/>
      <c r="Q15" s="214"/>
      <c r="R15" s="214"/>
      <c r="S15" s="214"/>
      <c r="T15" s="214"/>
    </row>
    <row r="16" spans="1:20" s="190" customFormat="1" ht="18.75">
      <c r="A16" s="1206"/>
      <c r="B16" s="214"/>
      <c r="C16" s="214"/>
      <c r="D16" s="214"/>
      <c r="F16" s="338"/>
      <c r="G16" s="155" t="s">
        <v>507</v>
      </c>
      <c r="H16" s="339"/>
      <c r="I16" s="340"/>
      <c r="J16" s="334"/>
      <c r="K16" s="214"/>
      <c r="L16" s="214"/>
      <c r="M16" s="214"/>
      <c r="N16" s="214"/>
      <c r="O16" s="214"/>
      <c r="P16" s="214"/>
      <c r="Q16" s="214"/>
      <c r="R16" s="214"/>
      <c r="S16" s="214"/>
      <c r="T16" s="214"/>
    </row>
    <row r="17" spans="1:20" s="190" customFormat="1" ht="18.75">
      <c r="A17" s="214"/>
      <c r="B17" s="214"/>
      <c r="C17" s="214"/>
      <c r="D17" s="214"/>
      <c r="F17" s="338"/>
      <c r="G17" s="165" t="s">
        <v>506</v>
      </c>
      <c r="H17" s="339"/>
      <c r="I17" s="340"/>
      <c r="J17" s="334"/>
      <c r="K17" s="214"/>
      <c r="L17" s="214"/>
      <c r="M17" s="214"/>
      <c r="N17" s="214"/>
      <c r="O17" s="214"/>
      <c r="P17" s="214"/>
      <c r="Q17" s="214"/>
      <c r="R17" s="214"/>
      <c r="S17" s="214"/>
      <c r="T17" s="214"/>
    </row>
    <row r="18" spans="1:20" s="326" customFormat="1" ht="3" customHeight="1">
      <c r="A18" s="327"/>
      <c r="B18" s="327"/>
      <c r="C18" s="327"/>
      <c r="D18" s="327"/>
      <c r="F18" s="345"/>
      <c r="G18" s="346"/>
      <c r="H18" s="347"/>
      <c r="I18" s="348"/>
      <c r="J18" s="327"/>
      <c r="K18" s="327"/>
      <c r="L18" s="327"/>
      <c r="M18" s="327"/>
      <c r="N18" s="327"/>
      <c r="O18" s="327"/>
      <c r="P18" s="327"/>
      <c r="Q18" s="327"/>
      <c r="R18" s="327"/>
      <c r="S18" s="327"/>
      <c r="T18" s="327"/>
    </row>
    <row r="19" spans="1:20" s="326" customFormat="1" ht="15" customHeight="1">
      <c r="A19" s="327"/>
      <c r="B19" s="327"/>
      <c r="C19" s="327"/>
      <c r="D19" s="327"/>
      <c r="F19" s="325"/>
      <c r="G19" s="1201" t="s">
        <v>595</v>
      </c>
      <c r="H19" s="1201"/>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5">
    <tabColor rgb="FFEAEBEE"/>
    <pageSetUpPr fitToPage="1"/>
  </sheetPr>
  <dimension ref="A1:AG36"/>
  <sheetViews>
    <sheetView showGridLines="0" topLeftCell="I4" zoomScaleNormal="100" workbookViewId="0"/>
  </sheetViews>
  <sheetFormatPr defaultColWidth="10.5703125" defaultRowHeight="14.25"/>
  <cols>
    <col min="1" max="6" width="10.5703125" style="502" hidden="1" customWidth="1"/>
    <col min="7" max="8" width="11.140625" style="508" hidden="1" customWidth="1"/>
    <col min="9" max="9" width="3.7109375" style="485" customWidth="1"/>
    <col min="10" max="11" width="3.7109375" style="484" customWidth="1"/>
    <col min="12" max="12" width="12.7109375" style="478" customWidth="1"/>
    <col min="13" max="13" width="44.7109375" style="478" customWidth="1"/>
    <col min="14" max="14" width="1.7109375" style="478" hidden="1" customWidth="1"/>
    <col min="15" max="21" width="23.7109375" style="478" hidden="1" customWidth="1"/>
    <col min="22" max="22" width="1.7109375" style="478" hidden="1" customWidth="1"/>
    <col min="23" max="23" width="11.7109375" style="478" customWidth="1"/>
    <col min="24" max="24" width="3.7109375" style="478" customWidth="1"/>
    <col min="25" max="25" width="11.7109375" style="478" customWidth="1"/>
    <col min="26" max="26" width="8.5703125" style="478" hidden="1" customWidth="1"/>
    <col min="27" max="27" width="4.7109375" style="478" customWidth="1"/>
    <col min="28" max="28" width="115.7109375" style="478" customWidth="1"/>
    <col min="29" max="33" width="10.5703125" style="502"/>
    <col min="34" max="249" width="10.5703125" style="478"/>
    <col min="250" max="257" width="0" style="478" hidden="1" customWidth="1"/>
    <col min="258" max="260" width="3.7109375" style="478" customWidth="1"/>
    <col min="261" max="261" width="12.7109375" style="478" customWidth="1"/>
    <col min="262" max="262" width="47.42578125" style="478" customWidth="1"/>
    <col min="263" max="271" width="0" style="478" hidden="1" customWidth="1"/>
    <col min="272" max="272" width="11.7109375" style="478" customWidth="1"/>
    <col min="273" max="273" width="6.42578125" style="478" bestFit="1" customWidth="1"/>
    <col min="274" max="274" width="11.7109375" style="478" customWidth="1"/>
    <col min="275" max="275" width="0" style="478" hidden="1" customWidth="1"/>
    <col min="276" max="276" width="3.7109375" style="478" customWidth="1"/>
    <col min="277" max="277" width="11.140625" style="478" bestFit="1" customWidth="1"/>
    <col min="278" max="505" width="10.5703125" style="478"/>
    <col min="506" max="513" width="0" style="478" hidden="1" customWidth="1"/>
    <col min="514" max="516" width="3.7109375" style="478" customWidth="1"/>
    <col min="517" max="517" width="12.7109375" style="478" customWidth="1"/>
    <col min="518" max="518" width="47.42578125" style="478" customWidth="1"/>
    <col min="519" max="527" width="0" style="478" hidden="1" customWidth="1"/>
    <col min="528" max="528" width="11.7109375" style="478" customWidth="1"/>
    <col min="529" max="529" width="6.42578125" style="478" bestFit="1" customWidth="1"/>
    <col min="530" max="530" width="11.7109375" style="478" customWidth="1"/>
    <col min="531" max="531" width="0" style="478" hidden="1" customWidth="1"/>
    <col min="532" max="532" width="3.7109375" style="478" customWidth="1"/>
    <col min="533" max="533" width="11.140625" style="478" bestFit="1" customWidth="1"/>
    <col min="534" max="761" width="10.5703125" style="478"/>
    <col min="762" max="769" width="0" style="478" hidden="1" customWidth="1"/>
    <col min="770" max="772" width="3.7109375" style="478" customWidth="1"/>
    <col min="773" max="773" width="12.7109375" style="478" customWidth="1"/>
    <col min="774" max="774" width="47.42578125" style="478" customWidth="1"/>
    <col min="775" max="783" width="0" style="478" hidden="1" customWidth="1"/>
    <col min="784" max="784" width="11.7109375" style="478" customWidth="1"/>
    <col min="785" max="785" width="6.42578125" style="478" bestFit="1" customWidth="1"/>
    <col min="786" max="786" width="11.7109375" style="478" customWidth="1"/>
    <col min="787" max="787" width="0" style="478" hidden="1" customWidth="1"/>
    <col min="788" max="788" width="3.7109375" style="478" customWidth="1"/>
    <col min="789" max="789" width="11.140625" style="478" bestFit="1" customWidth="1"/>
    <col min="790" max="1017" width="10.5703125" style="478"/>
    <col min="1018" max="1025" width="0" style="478" hidden="1" customWidth="1"/>
    <col min="1026" max="1028" width="3.7109375" style="478" customWidth="1"/>
    <col min="1029" max="1029" width="12.7109375" style="478" customWidth="1"/>
    <col min="1030" max="1030" width="47.42578125" style="478" customWidth="1"/>
    <col min="1031" max="1039" width="0" style="478" hidden="1" customWidth="1"/>
    <col min="1040" max="1040" width="11.7109375" style="478" customWidth="1"/>
    <col min="1041" max="1041" width="6.42578125" style="478" bestFit="1" customWidth="1"/>
    <col min="1042" max="1042" width="11.7109375" style="478" customWidth="1"/>
    <col min="1043" max="1043" width="0" style="478" hidden="1" customWidth="1"/>
    <col min="1044" max="1044" width="3.7109375" style="478" customWidth="1"/>
    <col min="1045" max="1045" width="11.140625" style="478" bestFit="1" customWidth="1"/>
    <col min="1046" max="1273" width="10.5703125" style="478"/>
    <col min="1274" max="1281" width="0" style="478" hidden="1" customWidth="1"/>
    <col min="1282" max="1284" width="3.7109375" style="478" customWidth="1"/>
    <col min="1285" max="1285" width="12.7109375" style="478" customWidth="1"/>
    <col min="1286" max="1286" width="47.42578125" style="478" customWidth="1"/>
    <col min="1287" max="1295" width="0" style="478" hidden="1" customWidth="1"/>
    <col min="1296" max="1296" width="11.7109375" style="478" customWidth="1"/>
    <col min="1297" max="1297" width="6.42578125" style="478" bestFit="1" customWidth="1"/>
    <col min="1298" max="1298" width="11.7109375" style="478" customWidth="1"/>
    <col min="1299" max="1299" width="0" style="478" hidden="1" customWidth="1"/>
    <col min="1300" max="1300" width="3.7109375" style="478" customWidth="1"/>
    <col min="1301" max="1301" width="11.140625" style="478" bestFit="1" customWidth="1"/>
    <col min="1302" max="1529" width="10.5703125" style="478"/>
    <col min="1530" max="1537" width="0" style="478" hidden="1" customWidth="1"/>
    <col min="1538" max="1540" width="3.7109375" style="478" customWidth="1"/>
    <col min="1541" max="1541" width="12.7109375" style="478" customWidth="1"/>
    <col min="1542" max="1542" width="47.42578125" style="478" customWidth="1"/>
    <col min="1543" max="1551" width="0" style="478" hidden="1" customWidth="1"/>
    <col min="1552" max="1552" width="11.7109375" style="478" customWidth="1"/>
    <col min="1553" max="1553" width="6.42578125" style="478" bestFit="1" customWidth="1"/>
    <col min="1554" max="1554" width="11.7109375" style="478" customWidth="1"/>
    <col min="1555" max="1555" width="0" style="478" hidden="1" customWidth="1"/>
    <col min="1556" max="1556" width="3.7109375" style="478" customWidth="1"/>
    <col min="1557" max="1557" width="11.140625" style="478" bestFit="1" customWidth="1"/>
    <col min="1558" max="1785" width="10.5703125" style="478"/>
    <col min="1786" max="1793" width="0" style="478" hidden="1" customWidth="1"/>
    <col min="1794" max="1796" width="3.7109375" style="478" customWidth="1"/>
    <col min="1797" max="1797" width="12.7109375" style="478" customWidth="1"/>
    <col min="1798" max="1798" width="47.42578125" style="478" customWidth="1"/>
    <col min="1799" max="1807" width="0" style="478" hidden="1" customWidth="1"/>
    <col min="1808" max="1808" width="11.7109375" style="478" customWidth="1"/>
    <col min="1809" max="1809" width="6.42578125" style="478" bestFit="1" customWidth="1"/>
    <col min="1810" max="1810" width="11.7109375" style="478" customWidth="1"/>
    <col min="1811" max="1811" width="0" style="478" hidden="1" customWidth="1"/>
    <col min="1812" max="1812" width="3.7109375" style="478" customWidth="1"/>
    <col min="1813" max="1813" width="11.140625" style="478" bestFit="1" customWidth="1"/>
    <col min="1814" max="2041" width="10.5703125" style="478"/>
    <col min="2042" max="2049" width="0" style="478" hidden="1" customWidth="1"/>
    <col min="2050" max="2052" width="3.7109375" style="478" customWidth="1"/>
    <col min="2053" max="2053" width="12.7109375" style="478" customWidth="1"/>
    <col min="2054" max="2054" width="47.42578125" style="478" customWidth="1"/>
    <col min="2055" max="2063" width="0" style="478" hidden="1" customWidth="1"/>
    <col min="2064" max="2064" width="11.7109375" style="478" customWidth="1"/>
    <col min="2065" max="2065" width="6.42578125" style="478" bestFit="1" customWidth="1"/>
    <col min="2066" max="2066" width="11.7109375" style="478" customWidth="1"/>
    <col min="2067" max="2067" width="0" style="478" hidden="1" customWidth="1"/>
    <col min="2068" max="2068" width="3.7109375" style="478" customWidth="1"/>
    <col min="2069" max="2069" width="11.140625" style="478" bestFit="1" customWidth="1"/>
    <col min="2070" max="2297" width="10.5703125" style="478"/>
    <col min="2298" max="2305" width="0" style="478" hidden="1" customWidth="1"/>
    <col min="2306" max="2308" width="3.7109375" style="478" customWidth="1"/>
    <col min="2309" max="2309" width="12.7109375" style="478" customWidth="1"/>
    <col min="2310" max="2310" width="47.42578125" style="478" customWidth="1"/>
    <col min="2311" max="2319" width="0" style="478" hidden="1" customWidth="1"/>
    <col min="2320" max="2320" width="11.7109375" style="478" customWidth="1"/>
    <col min="2321" max="2321" width="6.42578125" style="478" bestFit="1" customWidth="1"/>
    <col min="2322" max="2322" width="11.7109375" style="478" customWidth="1"/>
    <col min="2323" max="2323" width="0" style="478" hidden="1" customWidth="1"/>
    <col min="2324" max="2324" width="3.7109375" style="478" customWidth="1"/>
    <col min="2325" max="2325" width="11.140625" style="478" bestFit="1" customWidth="1"/>
    <col min="2326" max="2553" width="10.5703125" style="478"/>
    <col min="2554" max="2561" width="0" style="478" hidden="1" customWidth="1"/>
    <col min="2562" max="2564" width="3.7109375" style="478" customWidth="1"/>
    <col min="2565" max="2565" width="12.7109375" style="478" customWidth="1"/>
    <col min="2566" max="2566" width="47.42578125" style="478" customWidth="1"/>
    <col min="2567" max="2575" width="0" style="478" hidden="1" customWidth="1"/>
    <col min="2576" max="2576" width="11.7109375" style="478" customWidth="1"/>
    <col min="2577" max="2577" width="6.42578125" style="478" bestFit="1" customWidth="1"/>
    <col min="2578" max="2578" width="11.7109375" style="478" customWidth="1"/>
    <col min="2579" max="2579" width="0" style="478" hidden="1" customWidth="1"/>
    <col min="2580" max="2580" width="3.7109375" style="478" customWidth="1"/>
    <col min="2581" max="2581" width="11.140625" style="478" bestFit="1" customWidth="1"/>
    <col min="2582" max="2809" width="10.5703125" style="478"/>
    <col min="2810" max="2817" width="0" style="478" hidden="1" customWidth="1"/>
    <col min="2818" max="2820" width="3.7109375" style="478" customWidth="1"/>
    <col min="2821" max="2821" width="12.7109375" style="478" customWidth="1"/>
    <col min="2822" max="2822" width="47.42578125" style="478" customWidth="1"/>
    <col min="2823" max="2831" width="0" style="478" hidden="1" customWidth="1"/>
    <col min="2832" max="2832" width="11.7109375" style="478" customWidth="1"/>
    <col min="2833" max="2833" width="6.42578125" style="478" bestFit="1" customWidth="1"/>
    <col min="2834" max="2834" width="11.7109375" style="478" customWidth="1"/>
    <col min="2835" max="2835" width="0" style="478" hidden="1" customWidth="1"/>
    <col min="2836" max="2836" width="3.7109375" style="478" customWidth="1"/>
    <col min="2837" max="2837" width="11.140625" style="478" bestFit="1" customWidth="1"/>
    <col min="2838" max="3065" width="10.5703125" style="478"/>
    <col min="3066" max="3073" width="0" style="478" hidden="1" customWidth="1"/>
    <col min="3074" max="3076" width="3.7109375" style="478" customWidth="1"/>
    <col min="3077" max="3077" width="12.7109375" style="478" customWidth="1"/>
    <col min="3078" max="3078" width="47.42578125" style="478" customWidth="1"/>
    <col min="3079" max="3087" width="0" style="478" hidden="1" customWidth="1"/>
    <col min="3088" max="3088" width="11.7109375" style="478" customWidth="1"/>
    <col min="3089" max="3089" width="6.42578125" style="478" bestFit="1" customWidth="1"/>
    <col min="3090" max="3090" width="11.7109375" style="478" customWidth="1"/>
    <col min="3091" max="3091" width="0" style="478" hidden="1" customWidth="1"/>
    <col min="3092" max="3092" width="3.7109375" style="478" customWidth="1"/>
    <col min="3093" max="3093" width="11.140625" style="478" bestFit="1" customWidth="1"/>
    <col min="3094" max="3321" width="10.5703125" style="478"/>
    <col min="3322" max="3329" width="0" style="478" hidden="1" customWidth="1"/>
    <col min="3330" max="3332" width="3.7109375" style="478" customWidth="1"/>
    <col min="3333" max="3333" width="12.7109375" style="478" customWidth="1"/>
    <col min="3334" max="3334" width="47.42578125" style="478" customWidth="1"/>
    <col min="3335" max="3343" width="0" style="478" hidden="1" customWidth="1"/>
    <col min="3344" max="3344" width="11.7109375" style="478" customWidth="1"/>
    <col min="3345" max="3345" width="6.42578125" style="478" bestFit="1" customWidth="1"/>
    <col min="3346" max="3346" width="11.7109375" style="478" customWidth="1"/>
    <col min="3347" max="3347" width="0" style="478" hidden="1" customWidth="1"/>
    <col min="3348" max="3348" width="3.7109375" style="478" customWidth="1"/>
    <col min="3349" max="3349" width="11.140625" style="478" bestFit="1" customWidth="1"/>
    <col min="3350" max="3577" width="10.5703125" style="478"/>
    <col min="3578" max="3585" width="0" style="478" hidden="1" customWidth="1"/>
    <col min="3586" max="3588" width="3.7109375" style="478" customWidth="1"/>
    <col min="3589" max="3589" width="12.7109375" style="478" customWidth="1"/>
    <col min="3590" max="3590" width="47.42578125" style="478" customWidth="1"/>
    <col min="3591" max="3599" width="0" style="478" hidden="1" customWidth="1"/>
    <col min="3600" max="3600" width="11.7109375" style="478" customWidth="1"/>
    <col min="3601" max="3601" width="6.42578125" style="478" bestFit="1" customWidth="1"/>
    <col min="3602" max="3602" width="11.7109375" style="478" customWidth="1"/>
    <col min="3603" max="3603" width="0" style="478" hidden="1" customWidth="1"/>
    <col min="3604" max="3604" width="3.7109375" style="478" customWidth="1"/>
    <col min="3605" max="3605" width="11.140625" style="478" bestFit="1" customWidth="1"/>
    <col min="3606" max="3833" width="10.5703125" style="478"/>
    <col min="3834" max="3841" width="0" style="478" hidden="1" customWidth="1"/>
    <col min="3842" max="3844" width="3.7109375" style="478" customWidth="1"/>
    <col min="3845" max="3845" width="12.7109375" style="478" customWidth="1"/>
    <col min="3846" max="3846" width="47.42578125" style="478" customWidth="1"/>
    <col min="3847" max="3855" width="0" style="478" hidden="1" customWidth="1"/>
    <col min="3856" max="3856" width="11.7109375" style="478" customWidth="1"/>
    <col min="3857" max="3857" width="6.42578125" style="478" bestFit="1" customWidth="1"/>
    <col min="3858" max="3858" width="11.7109375" style="478" customWidth="1"/>
    <col min="3859" max="3859" width="0" style="478" hidden="1" customWidth="1"/>
    <col min="3860" max="3860" width="3.7109375" style="478" customWidth="1"/>
    <col min="3861" max="3861" width="11.140625" style="478" bestFit="1" customWidth="1"/>
    <col min="3862" max="4089" width="10.5703125" style="478"/>
    <col min="4090" max="4097" width="0" style="478" hidden="1" customWidth="1"/>
    <col min="4098" max="4100" width="3.7109375" style="478" customWidth="1"/>
    <col min="4101" max="4101" width="12.7109375" style="478" customWidth="1"/>
    <col min="4102" max="4102" width="47.42578125" style="478" customWidth="1"/>
    <col min="4103" max="4111" width="0" style="478" hidden="1" customWidth="1"/>
    <col min="4112" max="4112" width="11.7109375" style="478" customWidth="1"/>
    <col min="4113" max="4113" width="6.42578125" style="478" bestFit="1" customWidth="1"/>
    <col min="4114" max="4114" width="11.7109375" style="478" customWidth="1"/>
    <col min="4115" max="4115" width="0" style="478" hidden="1" customWidth="1"/>
    <col min="4116" max="4116" width="3.7109375" style="478" customWidth="1"/>
    <col min="4117" max="4117" width="11.140625" style="478" bestFit="1" customWidth="1"/>
    <col min="4118" max="4345" width="10.5703125" style="478"/>
    <col min="4346" max="4353" width="0" style="478" hidden="1" customWidth="1"/>
    <col min="4354" max="4356" width="3.7109375" style="478" customWidth="1"/>
    <col min="4357" max="4357" width="12.7109375" style="478" customWidth="1"/>
    <col min="4358" max="4358" width="47.42578125" style="478" customWidth="1"/>
    <col min="4359" max="4367" width="0" style="478" hidden="1" customWidth="1"/>
    <col min="4368" max="4368" width="11.7109375" style="478" customWidth="1"/>
    <col min="4369" max="4369" width="6.42578125" style="478" bestFit="1" customWidth="1"/>
    <col min="4370" max="4370" width="11.7109375" style="478" customWidth="1"/>
    <col min="4371" max="4371" width="0" style="478" hidden="1" customWidth="1"/>
    <col min="4372" max="4372" width="3.7109375" style="478" customWidth="1"/>
    <col min="4373" max="4373" width="11.140625" style="478" bestFit="1" customWidth="1"/>
    <col min="4374" max="4601" width="10.5703125" style="478"/>
    <col min="4602" max="4609" width="0" style="478" hidden="1" customWidth="1"/>
    <col min="4610" max="4612" width="3.7109375" style="478" customWidth="1"/>
    <col min="4613" max="4613" width="12.7109375" style="478" customWidth="1"/>
    <col min="4614" max="4614" width="47.42578125" style="478" customWidth="1"/>
    <col min="4615" max="4623" width="0" style="478" hidden="1" customWidth="1"/>
    <col min="4624" max="4624" width="11.7109375" style="478" customWidth="1"/>
    <col min="4625" max="4625" width="6.42578125" style="478" bestFit="1" customWidth="1"/>
    <col min="4626" max="4626" width="11.7109375" style="478" customWidth="1"/>
    <col min="4627" max="4627" width="0" style="478" hidden="1" customWidth="1"/>
    <col min="4628" max="4628" width="3.7109375" style="478" customWidth="1"/>
    <col min="4629" max="4629" width="11.140625" style="478" bestFit="1" customWidth="1"/>
    <col min="4630" max="4857" width="10.5703125" style="478"/>
    <col min="4858" max="4865" width="0" style="478" hidden="1" customWidth="1"/>
    <col min="4866" max="4868" width="3.7109375" style="478" customWidth="1"/>
    <col min="4869" max="4869" width="12.7109375" style="478" customWidth="1"/>
    <col min="4870" max="4870" width="47.42578125" style="478" customWidth="1"/>
    <col min="4871" max="4879" width="0" style="478" hidden="1" customWidth="1"/>
    <col min="4880" max="4880" width="11.7109375" style="478" customWidth="1"/>
    <col min="4881" max="4881" width="6.42578125" style="478" bestFit="1" customWidth="1"/>
    <col min="4882" max="4882" width="11.7109375" style="478" customWidth="1"/>
    <col min="4883" max="4883" width="0" style="478" hidden="1" customWidth="1"/>
    <col min="4884" max="4884" width="3.7109375" style="478" customWidth="1"/>
    <col min="4885" max="4885" width="11.140625" style="478" bestFit="1" customWidth="1"/>
    <col min="4886" max="5113" width="10.5703125" style="478"/>
    <col min="5114" max="5121" width="0" style="478" hidden="1" customWidth="1"/>
    <col min="5122" max="5124" width="3.7109375" style="478" customWidth="1"/>
    <col min="5125" max="5125" width="12.7109375" style="478" customWidth="1"/>
    <col min="5126" max="5126" width="47.42578125" style="478" customWidth="1"/>
    <col min="5127" max="5135" width="0" style="478" hidden="1" customWidth="1"/>
    <col min="5136" max="5136" width="11.7109375" style="478" customWidth="1"/>
    <col min="5137" max="5137" width="6.42578125" style="478" bestFit="1" customWidth="1"/>
    <col min="5138" max="5138" width="11.7109375" style="478" customWidth="1"/>
    <col min="5139" max="5139" width="0" style="478" hidden="1" customWidth="1"/>
    <col min="5140" max="5140" width="3.7109375" style="478" customWidth="1"/>
    <col min="5141" max="5141" width="11.140625" style="478" bestFit="1" customWidth="1"/>
    <col min="5142" max="5369" width="10.5703125" style="478"/>
    <col min="5370" max="5377" width="0" style="478" hidden="1" customWidth="1"/>
    <col min="5378" max="5380" width="3.7109375" style="478" customWidth="1"/>
    <col min="5381" max="5381" width="12.7109375" style="478" customWidth="1"/>
    <col min="5382" max="5382" width="47.42578125" style="478" customWidth="1"/>
    <col min="5383" max="5391" width="0" style="478" hidden="1" customWidth="1"/>
    <col min="5392" max="5392" width="11.7109375" style="478" customWidth="1"/>
    <col min="5393" max="5393" width="6.42578125" style="478" bestFit="1" customWidth="1"/>
    <col min="5394" max="5394" width="11.7109375" style="478" customWidth="1"/>
    <col min="5395" max="5395" width="0" style="478" hidden="1" customWidth="1"/>
    <col min="5396" max="5396" width="3.7109375" style="478" customWidth="1"/>
    <col min="5397" max="5397" width="11.140625" style="478" bestFit="1" customWidth="1"/>
    <col min="5398" max="5625" width="10.5703125" style="478"/>
    <col min="5626" max="5633" width="0" style="478" hidden="1" customWidth="1"/>
    <col min="5634" max="5636" width="3.7109375" style="478" customWidth="1"/>
    <col min="5637" max="5637" width="12.7109375" style="478" customWidth="1"/>
    <col min="5638" max="5638" width="47.42578125" style="478" customWidth="1"/>
    <col min="5639" max="5647" width="0" style="478" hidden="1" customWidth="1"/>
    <col min="5648" max="5648" width="11.7109375" style="478" customWidth="1"/>
    <col min="5649" max="5649" width="6.42578125" style="478" bestFit="1" customWidth="1"/>
    <col min="5650" max="5650" width="11.7109375" style="478" customWidth="1"/>
    <col min="5651" max="5651" width="0" style="478" hidden="1" customWidth="1"/>
    <col min="5652" max="5652" width="3.7109375" style="478" customWidth="1"/>
    <col min="5653" max="5653" width="11.140625" style="478" bestFit="1" customWidth="1"/>
    <col min="5654" max="5881" width="10.5703125" style="478"/>
    <col min="5882" max="5889" width="0" style="478" hidden="1" customWidth="1"/>
    <col min="5890" max="5892" width="3.7109375" style="478" customWidth="1"/>
    <col min="5893" max="5893" width="12.7109375" style="478" customWidth="1"/>
    <col min="5894" max="5894" width="47.42578125" style="478" customWidth="1"/>
    <col min="5895" max="5903" width="0" style="478" hidden="1" customWidth="1"/>
    <col min="5904" max="5904" width="11.7109375" style="478" customWidth="1"/>
    <col min="5905" max="5905" width="6.42578125" style="478" bestFit="1" customWidth="1"/>
    <col min="5906" max="5906" width="11.7109375" style="478" customWidth="1"/>
    <col min="5907" max="5907" width="0" style="478" hidden="1" customWidth="1"/>
    <col min="5908" max="5908" width="3.7109375" style="478" customWidth="1"/>
    <col min="5909" max="5909" width="11.140625" style="478" bestFit="1" customWidth="1"/>
    <col min="5910" max="6137" width="10.5703125" style="478"/>
    <col min="6138" max="6145" width="0" style="478" hidden="1" customWidth="1"/>
    <col min="6146" max="6148" width="3.7109375" style="478" customWidth="1"/>
    <col min="6149" max="6149" width="12.7109375" style="478" customWidth="1"/>
    <col min="6150" max="6150" width="47.42578125" style="478" customWidth="1"/>
    <col min="6151" max="6159" width="0" style="478" hidden="1" customWidth="1"/>
    <col min="6160" max="6160" width="11.7109375" style="478" customWidth="1"/>
    <col min="6161" max="6161" width="6.42578125" style="478" bestFit="1" customWidth="1"/>
    <col min="6162" max="6162" width="11.7109375" style="478" customWidth="1"/>
    <col min="6163" max="6163" width="0" style="478" hidden="1" customWidth="1"/>
    <col min="6164" max="6164" width="3.7109375" style="478" customWidth="1"/>
    <col min="6165" max="6165" width="11.140625" style="478" bestFit="1" customWidth="1"/>
    <col min="6166" max="6393" width="10.5703125" style="478"/>
    <col min="6394" max="6401" width="0" style="478" hidden="1" customWidth="1"/>
    <col min="6402" max="6404" width="3.7109375" style="478" customWidth="1"/>
    <col min="6405" max="6405" width="12.7109375" style="478" customWidth="1"/>
    <col min="6406" max="6406" width="47.42578125" style="478" customWidth="1"/>
    <col min="6407" max="6415" width="0" style="478" hidden="1" customWidth="1"/>
    <col min="6416" max="6416" width="11.7109375" style="478" customWidth="1"/>
    <col min="6417" max="6417" width="6.42578125" style="478" bestFit="1" customWidth="1"/>
    <col min="6418" max="6418" width="11.7109375" style="478" customWidth="1"/>
    <col min="6419" max="6419" width="0" style="478" hidden="1" customWidth="1"/>
    <col min="6420" max="6420" width="3.7109375" style="478" customWidth="1"/>
    <col min="6421" max="6421" width="11.140625" style="478" bestFit="1" customWidth="1"/>
    <col min="6422" max="6649" width="10.5703125" style="478"/>
    <col min="6650" max="6657" width="0" style="478" hidden="1" customWidth="1"/>
    <col min="6658" max="6660" width="3.7109375" style="478" customWidth="1"/>
    <col min="6661" max="6661" width="12.7109375" style="478" customWidth="1"/>
    <col min="6662" max="6662" width="47.42578125" style="478" customWidth="1"/>
    <col min="6663" max="6671" width="0" style="478" hidden="1" customWidth="1"/>
    <col min="6672" max="6672" width="11.7109375" style="478" customWidth="1"/>
    <col min="6673" max="6673" width="6.42578125" style="478" bestFit="1" customWidth="1"/>
    <col min="6674" max="6674" width="11.7109375" style="478" customWidth="1"/>
    <col min="6675" max="6675" width="0" style="478" hidden="1" customWidth="1"/>
    <col min="6676" max="6676" width="3.7109375" style="478" customWidth="1"/>
    <col min="6677" max="6677" width="11.140625" style="478" bestFit="1" customWidth="1"/>
    <col min="6678" max="6905" width="10.5703125" style="478"/>
    <col min="6906" max="6913" width="0" style="478" hidden="1" customWidth="1"/>
    <col min="6914" max="6916" width="3.7109375" style="478" customWidth="1"/>
    <col min="6917" max="6917" width="12.7109375" style="478" customWidth="1"/>
    <col min="6918" max="6918" width="47.42578125" style="478" customWidth="1"/>
    <col min="6919" max="6927" width="0" style="478" hidden="1" customWidth="1"/>
    <col min="6928" max="6928" width="11.7109375" style="478" customWidth="1"/>
    <col min="6929" max="6929" width="6.42578125" style="478" bestFit="1" customWidth="1"/>
    <col min="6930" max="6930" width="11.7109375" style="478" customWidth="1"/>
    <col min="6931" max="6931" width="0" style="478" hidden="1" customWidth="1"/>
    <col min="6932" max="6932" width="3.7109375" style="478" customWidth="1"/>
    <col min="6933" max="6933" width="11.140625" style="478" bestFit="1" customWidth="1"/>
    <col min="6934" max="7161" width="10.5703125" style="478"/>
    <col min="7162" max="7169" width="0" style="478" hidden="1" customWidth="1"/>
    <col min="7170" max="7172" width="3.7109375" style="478" customWidth="1"/>
    <col min="7173" max="7173" width="12.7109375" style="478" customWidth="1"/>
    <col min="7174" max="7174" width="47.42578125" style="478" customWidth="1"/>
    <col min="7175" max="7183" width="0" style="478" hidden="1" customWidth="1"/>
    <col min="7184" max="7184" width="11.7109375" style="478" customWidth="1"/>
    <col min="7185" max="7185" width="6.42578125" style="478" bestFit="1" customWidth="1"/>
    <col min="7186" max="7186" width="11.7109375" style="478" customWidth="1"/>
    <col min="7187" max="7187" width="0" style="478" hidden="1" customWidth="1"/>
    <col min="7188" max="7188" width="3.7109375" style="478" customWidth="1"/>
    <col min="7189" max="7189" width="11.140625" style="478" bestFit="1" customWidth="1"/>
    <col min="7190" max="7417" width="10.5703125" style="478"/>
    <col min="7418" max="7425" width="0" style="478" hidden="1" customWidth="1"/>
    <col min="7426" max="7428" width="3.7109375" style="478" customWidth="1"/>
    <col min="7429" max="7429" width="12.7109375" style="478" customWidth="1"/>
    <col min="7430" max="7430" width="47.42578125" style="478" customWidth="1"/>
    <col min="7431" max="7439" width="0" style="478" hidden="1" customWidth="1"/>
    <col min="7440" max="7440" width="11.7109375" style="478" customWidth="1"/>
    <col min="7441" max="7441" width="6.42578125" style="478" bestFit="1" customWidth="1"/>
    <col min="7442" max="7442" width="11.7109375" style="478" customWidth="1"/>
    <col min="7443" max="7443" width="0" style="478" hidden="1" customWidth="1"/>
    <col min="7444" max="7444" width="3.7109375" style="478" customWidth="1"/>
    <col min="7445" max="7445" width="11.140625" style="478" bestFit="1" customWidth="1"/>
    <col min="7446" max="7673" width="10.5703125" style="478"/>
    <col min="7674" max="7681" width="0" style="478" hidden="1" customWidth="1"/>
    <col min="7682" max="7684" width="3.7109375" style="478" customWidth="1"/>
    <col min="7685" max="7685" width="12.7109375" style="478" customWidth="1"/>
    <col min="7686" max="7686" width="47.42578125" style="478" customWidth="1"/>
    <col min="7687" max="7695" width="0" style="478" hidden="1" customWidth="1"/>
    <col min="7696" max="7696" width="11.7109375" style="478" customWidth="1"/>
    <col min="7697" max="7697" width="6.42578125" style="478" bestFit="1" customWidth="1"/>
    <col min="7698" max="7698" width="11.7109375" style="478" customWidth="1"/>
    <col min="7699" max="7699" width="0" style="478" hidden="1" customWidth="1"/>
    <col min="7700" max="7700" width="3.7109375" style="478" customWidth="1"/>
    <col min="7701" max="7701" width="11.140625" style="478" bestFit="1" customWidth="1"/>
    <col min="7702" max="7929" width="10.5703125" style="478"/>
    <col min="7930" max="7937" width="0" style="478" hidden="1" customWidth="1"/>
    <col min="7938" max="7940" width="3.7109375" style="478" customWidth="1"/>
    <col min="7941" max="7941" width="12.7109375" style="478" customWidth="1"/>
    <col min="7942" max="7942" width="47.42578125" style="478" customWidth="1"/>
    <col min="7943" max="7951" width="0" style="478" hidden="1" customWidth="1"/>
    <col min="7952" max="7952" width="11.7109375" style="478" customWidth="1"/>
    <col min="7953" max="7953" width="6.42578125" style="478" bestFit="1" customWidth="1"/>
    <col min="7954" max="7954" width="11.7109375" style="478" customWidth="1"/>
    <col min="7955" max="7955" width="0" style="478" hidden="1" customWidth="1"/>
    <col min="7956" max="7956" width="3.7109375" style="478" customWidth="1"/>
    <col min="7957" max="7957" width="11.140625" style="478" bestFit="1" customWidth="1"/>
    <col min="7958" max="8185" width="10.5703125" style="478"/>
    <col min="8186" max="8193" width="0" style="478" hidden="1" customWidth="1"/>
    <col min="8194" max="8196" width="3.7109375" style="478" customWidth="1"/>
    <col min="8197" max="8197" width="12.7109375" style="478" customWidth="1"/>
    <col min="8198" max="8198" width="47.42578125" style="478" customWidth="1"/>
    <col min="8199" max="8207" width="0" style="478" hidden="1" customWidth="1"/>
    <col min="8208" max="8208" width="11.7109375" style="478" customWidth="1"/>
    <col min="8209" max="8209" width="6.42578125" style="478" bestFit="1" customWidth="1"/>
    <col min="8210" max="8210" width="11.7109375" style="478" customWidth="1"/>
    <col min="8211" max="8211" width="0" style="478" hidden="1" customWidth="1"/>
    <col min="8212" max="8212" width="3.7109375" style="478" customWidth="1"/>
    <col min="8213" max="8213" width="11.140625" style="478" bestFit="1" customWidth="1"/>
    <col min="8214" max="8441" width="10.5703125" style="478"/>
    <col min="8442" max="8449" width="0" style="478" hidden="1" customWidth="1"/>
    <col min="8450" max="8452" width="3.7109375" style="478" customWidth="1"/>
    <col min="8453" max="8453" width="12.7109375" style="478" customWidth="1"/>
    <col min="8454" max="8454" width="47.42578125" style="478" customWidth="1"/>
    <col min="8455" max="8463" width="0" style="478" hidden="1" customWidth="1"/>
    <col min="8464" max="8464" width="11.7109375" style="478" customWidth="1"/>
    <col min="8465" max="8465" width="6.42578125" style="478" bestFit="1" customWidth="1"/>
    <col min="8466" max="8466" width="11.7109375" style="478" customWidth="1"/>
    <col min="8467" max="8467" width="0" style="478" hidden="1" customWidth="1"/>
    <col min="8468" max="8468" width="3.7109375" style="478" customWidth="1"/>
    <col min="8469" max="8469" width="11.140625" style="478" bestFit="1" customWidth="1"/>
    <col min="8470" max="8697" width="10.5703125" style="478"/>
    <col min="8698" max="8705" width="0" style="478" hidden="1" customWidth="1"/>
    <col min="8706" max="8708" width="3.7109375" style="478" customWidth="1"/>
    <col min="8709" max="8709" width="12.7109375" style="478" customWidth="1"/>
    <col min="8710" max="8710" width="47.42578125" style="478" customWidth="1"/>
    <col min="8711" max="8719" width="0" style="478" hidden="1" customWidth="1"/>
    <col min="8720" max="8720" width="11.7109375" style="478" customWidth="1"/>
    <col min="8721" max="8721" width="6.42578125" style="478" bestFit="1" customWidth="1"/>
    <col min="8722" max="8722" width="11.7109375" style="478" customWidth="1"/>
    <col min="8723" max="8723" width="0" style="478" hidden="1" customWidth="1"/>
    <col min="8724" max="8724" width="3.7109375" style="478" customWidth="1"/>
    <col min="8725" max="8725" width="11.140625" style="478" bestFit="1" customWidth="1"/>
    <col min="8726" max="8953" width="10.5703125" style="478"/>
    <col min="8954" max="8961" width="0" style="478" hidden="1" customWidth="1"/>
    <col min="8962" max="8964" width="3.7109375" style="478" customWidth="1"/>
    <col min="8965" max="8965" width="12.7109375" style="478" customWidth="1"/>
    <col min="8966" max="8966" width="47.42578125" style="478" customWidth="1"/>
    <col min="8967" max="8975" width="0" style="478" hidden="1" customWidth="1"/>
    <col min="8976" max="8976" width="11.7109375" style="478" customWidth="1"/>
    <col min="8977" max="8977" width="6.42578125" style="478" bestFit="1" customWidth="1"/>
    <col min="8978" max="8978" width="11.7109375" style="478" customWidth="1"/>
    <col min="8979" max="8979" width="0" style="478" hidden="1" customWidth="1"/>
    <col min="8980" max="8980" width="3.7109375" style="478" customWidth="1"/>
    <col min="8981" max="8981" width="11.140625" style="478" bestFit="1" customWidth="1"/>
    <col min="8982" max="9209" width="10.5703125" style="478"/>
    <col min="9210" max="9217" width="0" style="478" hidden="1" customWidth="1"/>
    <col min="9218" max="9220" width="3.7109375" style="478" customWidth="1"/>
    <col min="9221" max="9221" width="12.7109375" style="478" customWidth="1"/>
    <col min="9222" max="9222" width="47.42578125" style="478" customWidth="1"/>
    <col min="9223" max="9231" width="0" style="478" hidden="1" customWidth="1"/>
    <col min="9232" max="9232" width="11.7109375" style="478" customWidth="1"/>
    <col min="9233" max="9233" width="6.42578125" style="478" bestFit="1" customWidth="1"/>
    <col min="9234" max="9234" width="11.7109375" style="478" customWidth="1"/>
    <col min="9235" max="9235" width="0" style="478" hidden="1" customWidth="1"/>
    <col min="9236" max="9236" width="3.7109375" style="478" customWidth="1"/>
    <col min="9237" max="9237" width="11.140625" style="478" bestFit="1" customWidth="1"/>
    <col min="9238" max="9465" width="10.5703125" style="478"/>
    <col min="9466" max="9473" width="0" style="478" hidden="1" customWidth="1"/>
    <col min="9474" max="9476" width="3.7109375" style="478" customWidth="1"/>
    <col min="9477" max="9477" width="12.7109375" style="478" customWidth="1"/>
    <col min="9478" max="9478" width="47.42578125" style="478" customWidth="1"/>
    <col min="9479" max="9487" width="0" style="478" hidden="1" customWidth="1"/>
    <col min="9488" max="9488" width="11.7109375" style="478" customWidth="1"/>
    <col min="9489" max="9489" width="6.42578125" style="478" bestFit="1" customWidth="1"/>
    <col min="9490" max="9490" width="11.7109375" style="478" customWidth="1"/>
    <col min="9491" max="9491" width="0" style="478" hidden="1" customWidth="1"/>
    <col min="9492" max="9492" width="3.7109375" style="478" customWidth="1"/>
    <col min="9493" max="9493" width="11.140625" style="478" bestFit="1" customWidth="1"/>
    <col min="9494" max="9721" width="10.5703125" style="478"/>
    <col min="9722" max="9729" width="0" style="478" hidden="1" customWidth="1"/>
    <col min="9730" max="9732" width="3.7109375" style="478" customWidth="1"/>
    <col min="9733" max="9733" width="12.7109375" style="478" customWidth="1"/>
    <col min="9734" max="9734" width="47.42578125" style="478" customWidth="1"/>
    <col min="9735" max="9743" width="0" style="478" hidden="1" customWidth="1"/>
    <col min="9744" max="9744" width="11.7109375" style="478" customWidth="1"/>
    <col min="9745" max="9745" width="6.42578125" style="478" bestFit="1" customWidth="1"/>
    <col min="9746" max="9746" width="11.7109375" style="478" customWidth="1"/>
    <col min="9747" max="9747" width="0" style="478" hidden="1" customWidth="1"/>
    <col min="9748" max="9748" width="3.7109375" style="478" customWidth="1"/>
    <col min="9749" max="9749" width="11.140625" style="478" bestFit="1" customWidth="1"/>
    <col min="9750" max="9977" width="10.5703125" style="478"/>
    <col min="9978" max="9985" width="0" style="478" hidden="1" customWidth="1"/>
    <col min="9986" max="9988" width="3.7109375" style="478" customWidth="1"/>
    <col min="9989" max="9989" width="12.7109375" style="478" customWidth="1"/>
    <col min="9990" max="9990" width="47.42578125" style="478" customWidth="1"/>
    <col min="9991" max="9999" width="0" style="478" hidden="1" customWidth="1"/>
    <col min="10000" max="10000" width="11.7109375" style="478" customWidth="1"/>
    <col min="10001" max="10001" width="6.42578125" style="478" bestFit="1" customWidth="1"/>
    <col min="10002" max="10002" width="11.7109375" style="478" customWidth="1"/>
    <col min="10003" max="10003" width="0" style="478" hidden="1" customWidth="1"/>
    <col min="10004" max="10004" width="3.7109375" style="478" customWidth="1"/>
    <col min="10005" max="10005" width="11.140625" style="478" bestFit="1" customWidth="1"/>
    <col min="10006" max="10233" width="10.5703125" style="478"/>
    <col min="10234" max="10241" width="0" style="478" hidden="1" customWidth="1"/>
    <col min="10242" max="10244" width="3.7109375" style="478" customWidth="1"/>
    <col min="10245" max="10245" width="12.7109375" style="478" customWidth="1"/>
    <col min="10246" max="10246" width="47.42578125" style="478" customWidth="1"/>
    <col min="10247" max="10255" width="0" style="478" hidden="1" customWidth="1"/>
    <col min="10256" max="10256" width="11.7109375" style="478" customWidth="1"/>
    <col min="10257" max="10257" width="6.42578125" style="478" bestFit="1" customWidth="1"/>
    <col min="10258" max="10258" width="11.7109375" style="478" customWidth="1"/>
    <col min="10259" max="10259" width="0" style="478" hidden="1" customWidth="1"/>
    <col min="10260" max="10260" width="3.7109375" style="478" customWidth="1"/>
    <col min="10261" max="10261" width="11.140625" style="478" bestFit="1" customWidth="1"/>
    <col min="10262" max="10489" width="10.5703125" style="478"/>
    <col min="10490" max="10497" width="0" style="478" hidden="1" customWidth="1"/>
    <col min="10498" max="10500" width="3.7109375" style="478" customWidth="1"/>
    <col min="10501" max="10501" width="12.7109375" style="478" customWidth="1"/>
    <col min="10502" max="10502" width="47.42578125" style="478" customWidth="1"/>
    <col min="10503" max="10511" width="0" style="478" hidden="1" customWidth="1"/>
    <col min="10512" max="10512" width="11.7109375" style="478" customWidth="1"/>
    <col min="10513" max="10513" width="6.42578125" style="478" bestFit="1" customWidth="1"/>
    <col min="10514" max="10514" width="11.7109375" style="478" customWidth="1"/>
    <col min="10515" max="10515" width="0" style="478" hidden="1" customWidth="1"/>
    <col min="10516" max="10516" width="3.7109375" style="478" customWidth="1"/>
    <col min="10517" max="10517" width="11.140625" style="478" bestFit="1" customWidth="1"/>
    <col min="10518" max="10745" width="10.5703125" style="478"/>
    <col min="10746" max="10753" width="0" style="478" hidden="1" customWidth="1"/>
    <col min="10754" max="10756" width="3.7109375" style="478" customWidth="1"/>
    <col min="10757" max="10757" width="12.7109375" style="478" customWidth="1"/>
    <col min="10758" max="10758" width="47.42578125" style="478" customWidth="1"/>
    <col min="10759" max="10767" width="0" style="478" hidden="1" customWidth="1"/>
    <col min="10768" max="10768" width="11.7109375" style="478" customWidth="1"/>
    <col min="10769" max="10769" width="6.42578125" style="478" bestFit="1" customWidth="1"/>
    <col min="10770" max="10770" width="11.7109375" style="478" customWidth="1"/>
    <col min="10771" max="10771" width="0" style="478" hidden="1" customWidth="1"/>
    <col min="10772" max="10772" width="3.7109375" style="478" customWidth="1"/>
    <col min="10773" max="10773" width="11.140625" style="478" bestFit="1" customWidth="1"/>
    <col min="10774" max="11001" width="10.5703125" style="478"/>
    <col min="11002" max="11009" width="0" style="478" hidden="1" customWidth="1"/>
    <col min="11010" max="11012" width="3.7109375" style="478" customWidth="1"/>
    <col min="11013" max="11013" width="12.7109375" style="478" customWidth="1"/>
    <col min="11014" max="11014" width="47.42578125" style="478" customWidth="1"/>
    <col min="11015" max="11023" width="0" style="478" hidden="1" customWidth="1"/>
    <col min="11024" max="11024" width="11.7109375" style="478" customWidth="1"/>
    <col min="11025" max="11025" width="6.42578125" style="478" bestFit="1" customWidth="1"/>
    <col min="11026" max="11026" width="11.7109375" style="478" customWidth="1"/>
    <col min="11027" max="11027" width="0" style="478" hidden="1" customWidth="1"/>
    <col min="11028" max="11028" width="3.7109375" style="478" customWidth="1"/>
    <col min="11029" max="11029" width="11.140625" style="478" bestFit="1" customWidth="1"/>
    <col min="11030" max="11257" width="10.5703125" style="478"/>
    <col min="11258" max="11265" width="0" style="478" hidden="1" customWidth="1"/>
    <col min="11266" max="11268" width="3.7109375" style="478" customWidth="1"/>
    <col min="11269" max="11269" width="12.7109375" style="478" customWidth="1"/>
    <col min="11270" max="11270" width="47.42578125" style="478" customWidth="1"/>
    <col min="11271" max="11279" width="0" style="478" hidden="1" customWidth="1"/>
    <col min="11280" max="11280" width="11.7109375" style="478" customWidth="1"/>
    <col min="11281" max="11281" width="6.42578125" style="478" bestFit="1" customWidth="1"/>
    <col min="11282" max="11282" width="11.7109375" style="478" customWidth="1"/>
    <col min="11283" max="11283" width="0" style="478" hidden="1" customWidth="1"/>
    <col min="11284" max="11284" width="3.7109375" style="478" customWidth="1"/>
    <col min="11285" max="11285" width="11.140625" style="478" bestFit="1" customWidth="1"/>
    <col min="11286" max="11513" width="10.5703125" style="478"/>
    <col min="11514" max="11521" width="0" style="478" hidden="1" customWidth="1"/>
    <col min="11522" max="11524" width="3.7109375" style="478" customWidth="1"/>
    <col min="11525" max="11525" width="12.7109375" style="478" customWidth="1"/>
    <col min="11526" max="11526" width="47.42578125" style="478" customWidth="1"/>
    <col min="11527" max="11535" width="0" style="478" hidden="1" customWidth="1"/>
    <col min="11536" max="11536" width="11.7109375" style="478" customWidth="1"/>
    <col min="11537" max="11537" width="6.42578125" style="478" bestFit="1" customWidth="1"/>
    <col min="11538" max="11538" width="11.7109375" style="478" customWidth="1"/>
    <col min="11539" max="11539" width="0" style="478" hidden="1" customWidth="1"/>
    <col min="11540" max="11540" width="3.7109375" style="478" customWidth="1"/>
    <col min="11541" max="11541" width="11.140625" style="478" bestFit="1" customWidth="1"/>
    <col min="11542" max="11769" width="10.5703125" style="478"/>
    <col min="11770" max="11777" width="0" style="478" hidden="1" customWidth="1"/>
    <col min="11778" max="11780" width="3.7109375" style="478" customWidth="1"/>
    <col min="11781" max="11781" width="12.7109375" style="478" customWidth="1"/>
    <col min="11782" max="11782" width="47.42578125" style="478" customWidth="1"/>
    <col min="11783" max="11791" width="0" style="478" hidden="1" customWidth="1"/>
    <col min="11792" max="11792" width="11.7109375" style="478" customWidth="1"/>
    <col min="11793" max="11793" width="6.42578125" style="478" bestFit="1" customWidth="1"/>
    <col min="11794" max="11794" width="11.7109375" style="478" customWidth="1"/>
    <col min="11795" max="11795" width="0" style="478" hidden="1" customWidth="1"/>
    <col min="11796" max="11796" width="3.7109375" style="478" customWidth="1"/>
    <col min="11797" max="11797" width="11.140625" style="478" bestFit="1" customWidth="1"/>
    <col min="11798" max="12025" width="10.5703125" style="478"/>
    <col min="12026" max="12033" width="0" style="478" hidden="1" customWidth="1"/>
    <col min="12034" max="12036" width="3.7109375" style="478" customWidth="1"/>
    <col min="12037" max="12037" width="12.7109375" style="478" customWidth="1"/>
    <col min="12038" max="12038" width="47.42578125" style="478" customWidth="1"/>
    <col min="12039" max="12047" width="0" style="478" hidden="1" customWidth="1"/>
    <col min="12048" max="12048" width="11.7109375" style="478" customWidth="1"/>
    <col min="12049" max="12049" width="6.42578125" style="478" bestFit="1" customWidth="1"/>
    <col min="12050" max="12050" width="11.7109375" style="478" customWidth="1"/>
    <col min="12051" max="12051" width="0" style="478" hidden="1" customWidth="1"/>
    <col min="12052" max="12052" width="3.7109375" style="478" customWidth="1"/>
    <col min="12053" max="12053" width="11.140625" style="478" bestFit="1" customWidth="1"/>
    <col min="12054" max="12281" width="10.5703125" style="478"/>
    <col min="12282" max="12289" width="0" style="478" hidden="1" customWidth="1"/>
    <col min="12290" max="12292" width="3.7109375" style="478" customWidth="1"/>
    <col min="12293" max="12293" width="12.7109375" style="478" customWidth="1"/>
    <col min="12294" max="12294" width="47.42578125" style="478" customWidth="1"/>
    <col min="12295" max="12303" width="0" style="478" hidden="1" customWidth="1"/>
    <col min="12304" max="12304" width="11.7109375" style="478" customWidth="1"/>
    <col min="12305" max="12305" width="6.42578125" style="478" bestFit="1" customWidth="1"/>
    <col min="12306" max="12306" width="11.7109375" style="478" customWidth="1"/>
    <col min="12307" max="12307" width="0" style="478" hidden="1" customWidth="1"/>
    <col min="12308" max="12308" width="3.7109375" style="478" customWidth="1"/>
    <col min="12309" max="12309" width="11.140625" style="478" bestFit="1" customWidth="1"/>
    <col min="12310" max="12537" width="10.5703125" style="478"/>
    <col min="12538" max="12545" width="0" style="478" hidden="1" customWidth="1"/>
    <col min="12546" max="12548" width="3.7109375" style="478" customWidth="1"/>
    <col min="12549" max="12549" width="12.7109375" style="478" customWidth="1"/>
    <col min="12550" max="12550" width="47.42578125" style="478" customWidth="1"/>
    <col min="12551" max="12559" width="0" style="478" hidden="1" customWidth="1"/>
    <col min="12560" max="12560" width="11.7109375" style="478" customWidth="1"/>
    <col min="12561" max="12561" width="6.42578125" style="478" bestFit="1" customWidth="1"/>
    <col min="12562" max="12562" width="11.7109375" style="478" customWidth="1"/>
    <col min="12563" max="12563" width="0" style="478" hidden="1" customWidth="1"/>
    <col min="12564" max="12564" width="3.7109375" style="478" customWidth="1"/>
    <col min="12565" max="12565" width="11.140625" style="478" bestFit="1" customWidth="1"/>
    <col min="12566" max="12793" width="10.5703125" style="478"/>
    <col min="12794" max="12801" width="0" style="478" hidden="1" customWidth="1"/>
    <col min="12802" max="12804" width="3.7109375" style="478" customWidth="1"/>
    <col min="12805" max="12805" width="12.7109375" style="478" customWidth="1"/>
    <col min="12806" max="12806" width="47.42578125" style="478" customWidth="1"/>
    <col min="12807" max="12815" width="0" style="478" hidden="1" customWidth="1"/>
    <col min="12816" max="12816" width="11.7109375" style="478" customWidth="1"/>
    <col min="12817" max="12817" width="6.42578125" style="478" bestFit="1" customWidth="1"/>
    <col min="12818" max="12818" width="11.7109375" style="478" customWidth="1"/>
    <col min="12819" max="12819" width="0" style="478" hidden="1" customWidth="1"/>
    <col min="12820" max="12820" width="3.7109375" style="478" customWidth="1"/>
    <col min="12821" max="12821" width="11.140625" style="478" bestFit="1" customWidth="1"/>
    <col min="12822" max="13049" width="10.5703125" style="478"/>
    <col min="13050" max="13057" width="0" style="478" hidden="1" customWidth="1"/>
    <col min="13058" max="13060" width="3.7109375" style="478" customWidth="1"/>
    <col min="13061" max="13061" width="12.7109375" style="478" customWidth="1"/>
    <col min="13062" max="13062" width="47.42578125" style="478" customWidth="1"/>
    <col min="13063" max="13071" width="0" style="478" hidden="1" customWidth="1"/>
    <col min="13072" max="13072" width="11.7109375" style="478" customWidth="1"/>
    <col min="13073" max="13073" width="6.42578125" style="478" bestFit="1" customWidth="1"/>
    <col min="13074" max="13074" width="11.7109375" style="478" customWidth="1"/>
    <col min="13075" max="13075" width="0" style="478" hidden="1" customWidth="1"/>
    <col min="13076" max="13076" width="3.7109375" style="478" customWidth="1"/>
    <col min="13077" max="13077" width="11.140625" style="478" bestFit="1" customWidth="1"/>
    <col min="13078" max="13305" width="10.5703125" style="478"/>
    <col min="13306" max="13313" width="0" style="478" hidden="1" customWidth="1"/>
    <col min="13314" max="13316" width="3.7109375" style="478" customWidth="1"/>
    <col min="13317" max="13317" width="12.7109375" style="478" customWidth="1"/>
    <col min="13318" max="13318" width="47.42578125" style="478" customWidth="1"/>
    <col min="13319" max="13327" width="0" style="478" hidden="1" customWidth="1"/>
    <col min="13328" max="13328" width="11.7109375" style="478" customWidth="1"/>
    <col min="13329" max="13329" width="6.42578125" style="478" bestFit="1" customWidth="1"/>
    <col min="13330" max="13330" width="11.7109375" style="478" customWidth="1"/>
    <col min="13331" max="13331" width="0" style="478" hidden="1" customWidth="1"/>
    <col min="13332" max="13332" width="3.7109375" style="478" customWidth="1"/>
    <col min="13333" max="13333" width="11.140625" style="478" bestFit="1" customWidth="1"/>
    <col min="13334" max="13561" width="10.5703125" style="478"/>
    <col min="13562" max="13569" width="0" style="478" hidden="1" customWidth="1"/>
    <col min="13570" max="13572" width="3.7109375" style="478" customWidth="1"/>
    <col min="13573" max="13573" width="12.7109375" style="478" customWidth="1"/>
    <col min="13574" max="13574" width="47.42578125" style="478" customWidth="1"/>
    <col min="13575" max="13583" width="0" style="478" hidden="1" customWidth="1"/>
    <col min="13584" max="13584" width="11.7109375" style="478" customWidth="1"/>
    <col min="13585" max="13585" width="6.42578125" style="478" bestFit="1" customWidth="1"/>
    <col min="13586" max="13586" width="11.7109375" style="478" customWidth="1"/>
    <col min="13587" max="13587" width="0" style="478" hidden="1" customWidth="1"/>
    <col min="13588" max="13588" width="3.7109375" style="478" customWidth="1"/>
    <col min="13589" max="13589" width="11.140625" style="478" bestFit="1" customWidth="1"/>
    <col min="13590" max="13817" width="10.5703125" style="478"/>
    <col min="13818" max="13825" width="0" style="478" hidden="1" customWidth="1"/>
    <col min="13826" max="13828" width="3.7109375" style="478" customWidth="1"/>
    <col min="13829" max="13829" width="12.7109375" style="478" customWidth="1"/>
    <col min="13830" max="13830" width="47.42578125" style="478" customWidth="1"/>
    <col min="13831" max="13839" width="0" style="478" hidden="1" customWidth="1"/>
    <col min="13840" max="13840" width="11.7109375" style="478" customWidth="1"/>
    <col min="13841" max="13841" width="6.42578125" style="478" bestFit="1" customWidth="1"/>
    <col min="13842" max="13842" width="11.7109375" style="478" customWidth="1"/>
    <col min="13843" max="13843" width="0" style="478" hidden="1" customWidth="1"/>
    <col min="13844" max="13844" width="3.7109375" style="478" customWidth="1"/>
    <col min="13845" max="13845" width="11.140625" style="478" bestFit="1" customWidth="1"/>
    <col min="13846" max="14073" width="10.5703125" style="478"/>
    <col min="14074" max="14081" width="0" style="478" hidden="1" customWidth="1"/>
    <col min="14082" max="14084" width="3.7109375" style="478" customWidth="1"/>
    <col min="14085" max="14085" width="12.7109375" style="478" customWidth="1"/>
    <col min="14086" max="14086" width="47.42578125" style="478" customWidth="1"/>
    <col min="14087" max="14095" width="0" style="478" hidden="1" customWidth="1"/>
    <col min="14096" max="14096" width="11.7109375" style="478" customWidth="1"/>
    <col min="14097" max="14097" width="6.42578125" style="478" bestFit="1" customWidth="1"/>
    <col min="14098" max="14098" width="11.7109375" style="478" customWidth="1"/>
    <col min="14099" max="14099" width="0" style="478" hidden="1" customWidth="1"/>
    <col min="14100" max="14100" width="3.7109375" style="478" customWidth="1"/>
    <col min="14101" max="14101" width="11.140625" style="478" bestFit="1" customWidth="1"/>
    <col min="14102" max="14329" width="10.5703125" style="478"/>
    <col min="14330" max="14337" width="0" style="478" hidden="1" customWidth="1"/>
    <col min="14338" max="14340" width="3.7109375" style="478" customWidth="1"/>
    <col min="14341" max="14341" width="12.7109375" style="478" customWidth="1"/>
    <col min="14342" max="14342" width="47.42578125" style="478" customWidth="1"/>
    <col min="14343" max="14351" width="0" style="478" hidden="1" customWidth="1"/>
    <col min="14352" max="14352" width="11.7109375" style="478" customWidth="1"/>
    <col min="14353" max="14353" width="6.42578125" style="478" bestFit="1" customWidth="1"/>
    <col min="14354" max="14354" width="11.7109375" style="478" customWidth="1"/>
    <col min="14355" max="14355" width="0" style="478" hidden="1" customWidth="1"/>
    <col min="14356" max="14356" width="3.7109375" style="478" customWidth="1"/>
    <col min="14357" max="14357" width="11.140625" style="478" bestFit="1" customWidth="1"/>
    <col min="14358" max="14585" width="10.5703125" style="478"/>
    <col min="14586" max="14593" width="0" style="478" hidden="1" customWidth="1"/>
    <col min="14594" max="14596" width="3.7109375" style="478" customWidth="1"/>
    <col min="14597" max="14597" width="12.7109375" style="478" customWidth="1"/>
    <col min="14598" max="14598" width="47.42578125" style="478" customWidth="1"/>
    <col min="14599" max="14607" width="0" style="478" hidden="1" customWidth="1"/>
    <col min="14608" max="14608" width="11.7109375" style="478" customWidth="1"/>
    <col min="14609" max="14609" width="6.42578125" style="478" bestFit="1" customWidth="1"/>
    <col min="14610" max="14610" width="11.7109375" style="478" customWidth="1"/>
    <col min="14611" max="14611" width="0" style="478" hidden="1" customWidth="1"/>
    <col min="14612" max="14612" width="3.7109375" style="478" customWidth="1"/>
    <col min="14613" max="14613" width="11.140625" style="478" bestFit="1" customWidth="1"/>
    <col min="14614" max="14841" width="10.5703125" style="478"/>
    <col min="14842" max="14849" width="0" style="478" hidden="1" customWidth="1"/>
    <col min="14850" max="14852" width="3.7109375" style="478" customWidth="1"/>
    <col min="14853" max="14853" width="12.7109375" style="478" customWidth="1"/>
    <col min="14854" max="14854" width="47.42578125" style="478" customWidth="1"/>
    <col min="14855" max="14863" width="0" style="478" hidden="1" customWidth="1"/>
    <col min="14864" max="14864" width="11.7109375" style="478" customWidth="1"/>
    <col min="14865" max="14865" width="6.42578125" style="478" bestFit="1" customWidth="1"/>
    <col min="14866" max="14866" width="11.7109375" style="478" customWidth="1"/>
    <col min="14867" max="14867" width="0" style="478" hidden="1" customWidth="1"/>
    <col min="14868" max="14868" width="3.7109375" style="478" customWidth="1"/>
    <col min="14869" max="14869" width="11.140625" style="478" bestFit="1" customWidth="1"/>
    <col min="14870" max="15097" width="10.5703125" style="478"/>
    <col min="15098" max="15105" width="0" style="478" hidden="1" customWidth="1"/>
    <col min="15106" max="15108" width="3.7109375" style="478" customWidth="1"/>
    <col min="15109" max="15109" width="12.7109375" style="478" customWidth="1"/>
    <col min="15110" max="15110" width="47.42578125" style="478" customWidth="1"/>
    <col min="15111" max="15119" width="0" style="478" hidden="1" customWidth="1"/>
    <col min="15120" max="15120" width="11.7109375" style="478" customWidth="1"/>
    <col min="15121" max="15121" width="6.42578125" style="478" bestFit="1" customWidth="1"/>
    <col min="15122" max="15122" width="11.7109375" style="478" customWidth="1"/>
    <col min="15123" max="15123" width="0" style="478" hidden="1" customWidth="1"/>
    <col min="15124" max="15124" width="3.7109375" style="478" customWidth="1"/>
    <col min="15125" max="15125" width="11.140625" style="478" bestFit="1" customWidth="1"/>
    <col min="15126" max="15353" width="10.5703125" style="478"/>
    <col min="15354" max="15361" width="0" style="478" hidden="1" customWidth="1"/>
    <col min="15362" max="15364" width="3.7109375" style="478" customWidth="1"/>
    <col min="15365" max="15365" width="12.7109375" style="478" customWidth="1"/>
    <col min="15366" max="15366" width="47.42578125" style="478" customWidth="1"/>
    <col min="15367" max="15375" width="0" style="478" hidden="1" customWidth="1"/>
    <col min="15376" max="15376" width="11.7109375" style="478" customWidth="1"/>
    <col min="15377" max="15377" width="6.42578125" style="478" bestFit="1" customWidth="1"/>
    <col min="15378" max="15378" width="11.7109375" style="478" customWidth="1"/>
    <col min="15379" max="15379" width="0" style="478" hidden="1" customWidth="1"/>
    <col min="15380" max="15380" width="3.7109375" style="478" customWidth="1"/>
    <col min="15381" max="15381" width="11.140625" style="478" bestFit="1" customWidth="1"/>
    <col min="15382" max="15609" width="10.5703125" style="478"/>
    <col min="15610" max="15617" width="0" style="478" hidden="1" customWidth="1"/>
    <col min="15618" max="15620" width="3.7109375" style="478" customWidth="1"/>
    <col min="15621" max="15621" width="12.7109375" style="478" customWidth="1"/>
    <col min="15622" max="15622" width="47.42578125" style="478" customWidth="1"/>
    <col min="15623" max="15631" width="0" style="478" hidden="1" customWidth="1"/>
    <col min="15632" max="15632" width="11.7109375" style="478" customWidth="1"/>
    <col min="15633" max="15633" width="6.42578125" style="478" bestFit="1" customWidth="1"/>
    <col min="15634" max="15634" width="11.7109375" style="478" customWidth="1"/>
    <col min="15635" max="15635" width="0" style="478" hidden="1" customWidth="1"/>
    <col min="15636" max="15636" width="3.7109375" style="478" customWidth="1"/>
    <col min="15637" max="15637" width="11.140625" style="478" bestFit="1" customWidth="1"/>
    <col min="15638" max="15865" width="10.5703125" style="478"/>
    <col min="15866" max="15873" width="0" style="478" hidden="1" customWidth="1"/>
    <col min="15874" max="15876" width="3.7109375" style="478" customWidth="1"/>
    <col min="15877" max="15877" width="12.7109375" style="478" customWidth="1"/>
    <col min="15878" max="15878" width="47.42578125" style="478" customWidth="1"/>
    <col min="15879" max="15887" width="0" style="478" hidden="1" customWidth="1"/>
    <col min="15888" max="15888" width="11.7109375" style="478" customWidth="1"/>
    <col min="15889" max="15889" width="6.42578125" style="478" bestFit="1" customWidth="1"/>
    <col min="15890" max="15890" width="11.7109375" style="478" customWidth="1"/>
    <col min="15891" max="15891" width="0" style="478" hidden="1" customWidth="1"/>
    <col min="15892" max="15892" width="3.7109375" style="478" customWidth="1"/>
    <col min="15893" max="15893" width="11.140625" style="478" bestFit="1" customWidth="1"/>
    <col min="15894" max="16121" width="10.5703125" style="478"/>
    <col min="16122" max="16129" width="0" style="478" hidden="1" customWidth="1"/>
    <col min="16130" max="16132" width="3.7109375" style="478" customWidth="1"/>
    <col min="16133" max="16133" width="12.7109375" style="478" customWidth="1"/>
    <col min="16134" max="16134" width="47.42578125" style="478" customWidth="1"/>
    <col min="16135" max="16143" width="0" style="478" hidden="1" customWidth="1"/>
    <col min="16144" max="16144" width="11.7109375" style="478" customWidth="1"/>
    <col min="16145" max="16145" width="6.42578125" style="478" bestFit="1" customWidth="1"/>
    <col min="16146" max="16146" width="11.7109375" style="478" customWidth="1"/>
    <col min="16147" max="16147" width="0" style="478" hidden="1" customWidth="1"/>
    <col min="16148" max="16148" width="3.7109375" style="478" customWidth="1"/>
    <col min="16149" max="16149" width="11.140625" style="478" bestFit="1" customWidth="1"/>
    <col min="16150" max="16384" width="10.5703125" style="478"/>
  </cols>
  <sheetData>
    <row r="1" spans="1:33" hidden="1"/>
    <row r="2" spans="1:33" hidden="1"/>
    <row r="3" spans="1:33" hidden="1"/>
    <row r="4" spans="1:33" ht="3" customHeight="1">
      <c r="J4" s="483"/>
      <c r="K4" s="483"/>
      <c r="L4" s="479"/>
      <c r="M4" s="479"/>
      <c r="N4" s="479"/>
      <c r="O4" s="486"/>
      <c r="P4" s="486"/>
      <c r="Q4" s="486"/>
      <c r="R4" s="486"/>
      <c r="S4" s="486"/>
      <c r="T4" s="486"/>
      <c r="U4" s="486"/>
      <c r="V4" s="486"/>
      <c r="W4" s="486"/>
      <c r="X4" s="486"/>
      <c r="Y4" s="486"/>
      <c r="Z4" s="479"/>
    </row>
    <row r="5" spans="1:33" ht="22.5" customHeight="1">
      <c r="J5" s="483"/>
      <c r="K5" s="483"/>
      <c r="L5" s="1234" t="s">
        <v>668</v>
      </c>
      <c r="M5" s="1234"/>
      <c r="N5" s="1234"/>
      <c r="O5" s="1234"/>
      <c r="P5" s="1234"/>
      <c r="Q5" s="1234"/>
      <c r="R5" s="1234"/>
      <c r="S5" s="1234"/>
      <c r="T5" s="1234"/>
      <c r="U5" s="581"/>
      <c r="V5" s="525"/>
      <c r="W5" s="525"/>
      <c r="X5" s="587"/>
      <c r="Y5" s="587"/>
      <c r="Z5" s="499"/>
    </row>
    <row r="6" spans="1:33" ht="3" customHeight="1">
      <c r="J6" s="483"/>
      <c r="K6" s="483"/>
      <c r="L6" s="479"/>
      <c r="M6" s="479"/>
      <c r="N6" s="479"/>
      <c r="O6" s="482"/>
      <c r="P6" s="482"/>
      <c r="Q6" s="482"/>
      <c r="R6" s="482"/>
      <c r="S6" s="482"/>
      <c r="T6" s="482"/>
      <c r="U6" s="479"/>
      <c r="V6" s="479"/>
    </row>
    <row r="7" spans="1:33" s="525" customFormat="1" ht="22.5">
      <c r="A7" s="587"/>
      <c r="B7" s="587"/>
      <c r="C7" s="587"/>
      <c r="D7" s="587"/>
      <c r="E7" s="587"/>
      <c r="F7" s="587"/>
      <c r="G7" s="593"/>
      <c r="H7" s="593"/>
      <c r="I7" s="533"/>
      <c r="J7" s="531"/>
      <c r="K7" s="531"/>
      <c r="L7" s="526"/>
      <c r="M7" s="619" t="s">
        <v>503</v>
      </c>
      <c r="N7" s="668"/>
      <c r="O7" s="1253" t="str">
        <f>IF(NameOrPr_ch="",IF(NameOrPr="","",NameOrPr),NameOrPr_ch)</f>
        <v>Комитет по тарифам Санкт-Петербурга</v>
      </c>
      <c r="P7" s="1254"/>
      <c r="Q7" s="1254"/>
      <c r="R7" s="1254"/>
      <c r="S7" s="1254"/>
      <c r="T7" s="1255"/>
      <c r="U7" s="671"/>
      <c r="V7" s="526"/>
      <c r="AC7" s="587"/>
      <c r="AD7" s="587"/>
      <c r="AE7" s="587"/>
      <c r="AF7" s="587"/>
      <c r="AG7" s="587"/>
    </row>
    <row r="8" spans="1:33" s="493" customFormat="1" ht="18.75">
      <c r="A8" s="507"/>
      <c r="B8" s="507"/>
      <c r="C8" s="507"/>
      <c r="D8" s="507"/>
      <c r="E8" s="507"/>
      <c r="F8" s="507"/>
      <c r="G8" s="507"/>
      <c r="H8" s="507"/>
      <c r="L8" s="501"/>
      <c r="M8" s="619" t="s">
        <v>598</v>
      </c>
      <c r="N8" s="668"/>
      <c r="O8" s="1253" t="str">
        <f>IF(datePr_ch="",IF(datePr="","",datePr),datePr_ch)</f>
        <v>15.12.2021</v>
      </c>
      <c r="P8" s="1254"/>
      <c r="Q8" s="1254"/>
      <c r="R8" s="1254"/>
      <c r="S8" s="1254"/>
      <c r="T8" s="1255"/>
      <c r="U8" s="669"/>
      <c r="V8" s="488"/>
      <c r="AC8" s="507"/>
      <c r="AD8" s="507"/>
      <c r="AE8" s="507"/>
      <c r="AF8" s="507"/>
      <c r="AG8" s="507"/>
    </row>
    <row r="9" spans="1:33" s="493" customFormat="1" ht="18.75">
      <c r="A9" s="507"/>
      <c r="B9" s="507"/>
      <c r="C9" s="507"/>
      <c r="D9" s="507"/>
      <c r="E9" s="507"/>
      <c r="F9" s="507"/>
      <c r="G9" s="507"/>
      <c r="H9" s="507"/>
      <c r="L9" s="554"/>
      <c r="M9" s="619" t="s">
        <v>597</v>
      </c>
      <c r="N9" s="668"/>
      <c r="O9" s="1253" t="str">
        <f>IF(numberPr_ch="",IF(numberPr="","",numberPr),numberPr_ch)</f>
        <v>208-р</v>
      </c>
      <c r="P9" s="1254"/>
      <c r="Q9" s="1254"/>
      <c r="R9" s="1254"/>
      <c r="S9" s="1254"/>
      <c r="T9" s="1255"/>
      <c r="U9" s="669"/>
      <c r="V9" s="488"/>
      <c r="AC9" s="507"/>
      <c r="AD9" s="507"/>
      <c r="AE9" s="507"/>
      <c r="AF9" s="507"/>
      <c r="AG9" s="507"/>
    </row>
    <row r="10" spans="1:33" s="493" customFormat="1" ht="18.75">
      <c r="A10" s="507"/>
      <c r="B10" s="507"/>
      <c r="C10" s="507"/>
      <c r="D10" s="507"/>
      <c r="E10" s="507"/>
      <c r="F10" s="507"/>
      <c r="G10" s="507"/>
      <c r="H10" s="507"/>
      <c r="L10" s="554"/>
      <c r="M10" s="619" t="s">
        <v>502</v>
      </c>
      <c r="N10" s="668"/>
      <c r="O10" s="1253" t="str">
        <f>IF(IstPub_ch="",IF(IstPub="","",IstPub),IstPub_ch)</f>
        <v>официальный сайт Комитета по тарифам Санкт-Петербурга: http://tarifspb.ru/</v>
      </c>
      <c r="P10" s="1254"/>
      <c r="Q10" s="1254"/>
      <c r="R10" s="1254"/>
      <c r="S10" s="1254"/>
      <c r="T10" s="1255"/>
      <c r="U10" s="669"/>
      <c r="V10" s="488"/>
      <c r="AC10" s="507"/>
      <c r="AD10" s="507"/>
      <c r="AE10" s="507"/>
      <c r="AF10" s="507"/>
      <c r="AG10" s="507"/>
    </row>
    <row r="11" spans="1:33" s="493" customFormat="1" ht="11.25" hidden="1">
      <c r="A11" s="507"/>
      <c r="B11" s="507"/>
      <c r="C11" s="507"/>
      <c r="D11" s="507"/>
      <c r="E11" s="507"/>
      <c r="F11" s="507"/>
      <c r="G11" s="507"/>
      <c r="H11" s="507"/>
      <c r="L11" s="554"/>
      <c r="M11" s="554"/>
      <c r="N11" s="568"/>
      <c r="O11" s="584"/>
      <c r="P11" s="584"/>
      <c r="Q11" s="584"/>
      <c r="R11" s="584"/>
      <c r="S11" s="584"/>
      <c r="T11" s="584"/>
      <c r="U11" s="488"/>
      <c r="V11" s="488"/>
      <c r="Z11" s="505" t="s">
        <v>373</v>
      </c>
      <c r="AC11" s="507"/>
      <c r="AD11" s="507"/>
      <c r="AE11" s="507"/>
      <c r="AF11" s="507"/>
      <c r="AG11" s="507"/>
    </row>
    <row r="12" spans="1:33">
      <c r="J12" s="483"/>
      <c r="K12" s="483"/>
      <c r="L12" s="479"/>
      <c r="M12" s="479"/>
      <c r="N12" s="479"/>
      <c r="O12" s="1252"/>
      <c r="P12" s="1252"/>
      <c r="Q12" s="1252"/>
      <c r="R12" s="1252"/>
      <c r="S12" s="1252"/>
      <c r="T12" s="1252"/>
      <c r="U12" s="1252"/>
      <c r="V12" s="1252"/>
      <c r="W12" s="1252"/>
      <c r="X12" s="1252"/>
      <c r="Y12" s="1252"/>
      <c r="Z12" s="1252"/>
    </row>
    <row r="13" spans="1:33" ht="14.25" customHeight="1">
      <c r="J13" s="483"/>
      <c r="K13" s="483"/>
      <c r="L13" s="1218" t="s">
        <v>454</v>
      </c>
      <c r="M13" s="1218"/>
      <c r="N13" s="1218"/>
      <c r="O13" s="1218"/>
      <c r="P13" s="1218"/>
      <c r="Q13" s="1218"/>
      <c r="R13" s="1218"/>
      <c r="S13" s="1218"/>
      <c r="T13" s="1218"/>
      <c r="U13" s="1218"/>
      <c r="V13" s="1218"/>
      <c r="W13" s="1218"/>
      <c r="X13" s="1218"/>
      <c r="Y13" s="1218"/>
      <c r="Z13" s="1218"/>
      <c r="AA13" s="1218"/>
      <c r="AB13" s="1163" t="s">
        <v>455</v>
      </c>
    </row>
    <row r="14" spans="1:33" ht="14.25" customHeight="1">
      <c r="J14" s="483"/>
      <c r="K14" s="483"/>
      <c r="L14" s="1218" t="s">
        <v>92</v>
      </c>
      <c r="M14" s="1218" t="s">
        <v>641</v>
      </c>
      <c r="N14" s="580"/>
      <c r="O14" s="1163" t="s">
        <v>643</v>
      </c>
      <c r="P14" s="1163"/>
      <c r="Q14" s="1163"/>
      <c r="R14" s="1163"/>
      <c r="S14" s="1163"/>
      <c r="T14" s="1163"/>
      <c r="U14" s="1163"/>
      <c r="V14" s="1163"/>
      <c r="W14" s="1163"/>
      <c r="X14" s="1163"/>
      <c r="Y14" s="1163"/>
      <c r="Z14" s="1218" t="s">
        <v>341</v>
      </c>
      <c r="AA14" s="1251" t="s">
        <v>275</v>
      </c>
      <c r="AB14" s="1163"/>
    </row>
    <row r="15" spans="1:33" s="525" customFormat="1" ht="14.25" customHeight="1">
      <c r="A15" s="587"/>
      <c r="B15" s="587"/>
      <c r="C15" s="587"/>
      <c r="D15" s="587"/>
      <c r="E15" s="587"/>
      <c r="F15" s="587"/>
      <c r="G15" s="593"/>
      <c r="H15" s="593"/>
      <c r="I15" s="533"/>
      <c r="J15" s="531"/>
      <c r="K15" s="531"/>
      <c r="L15" s="1218"/>
      <c r="M15" s="1218"/>
      <c r="N15" s="580"/>
      <c r="O15" s="1262" t="s">
        <v>669</v>
      </c>
      <c r="P15" s="1262" t="s">
        <v>622</v>
      </c>
      <c r="Q15" s="1262" t="s">
        <v>623</v>
      </c>
      <c r="R15" s="1262" t="s">
        <v>271</v>
      </c>
      <c r="S15" s="1262"/>
      <c r="T15" s="1262" t="s">
        <v>271</v>
      </c>
      <c r="U15" s="1262"/>
      <c r="V15" s="654"/>
      <c r="W15" s="1261" t="s">
        <v>656</v>
      </c>
      <c r="X15" s="1261"/>
      <c r="Y15" s="1261"/>
      <c r="Z15" s="1218"/>
      <c r="AA15" s="1251"/>
      <c r="AB15" s="1163"/>
      <c r="AC15" s="587"/>
      <c r="AD15" s="587"/>
      <c r="AE15" s="587"/>
      <c r="AF15" s="587"/>
      <c r="AG15" s="587"/>
    </row>
    <row r="16" spans="1:33" ht="56.25" customHeight="1">
      <c r="J16" s="483"/>
      <c r="K16" s="483"/>
      <c r="L16" s="1218"/>
      <c r="M16" s="1218"/>
      <c r="N16" s="580"/>
      <c r="O16" s="1262"/>
      <c r="P16" s="1262"/>
      <c r="Q16" s="1262"/>
      <c r="R16" s="537" t="s">
        <v>624</v>
      </c>
      <c r="S16" s="537" t="s">
        <v>625</v>
      </c>
      <c r="T16" s="537" t="s">
        <v>626</v>
      </c>
      <c r="U16" s="537" t="s">
        <v>627</v>
      </c>
      <c r="V16" s="537"/>
      <c r="W16" s="538" t="s">
        <v>274</v>
      </c>
      <c r="X16" s="1263" t="s">
        <v>273</v>
      </c>
      <c r="Y16" s="1263"/>
      <c r="Z16" s="1218"/>
      <c r="AA16" s="1251"/>
      <c r="AB16" s="1163"/>
    </row>
    <row r="17" spans="1:33">
      <c r="J17" s="483"/>
      <c r="K17" s="491">
        <v>1</v>
      </c>
      <c r="L17" s="480" t="s">
        <v>93</v>
      </c>
      <c r="M17" s="480" t="s">
        <v>49</v>
      </c>
      <c r="N17" s="498" t="s">
        <v>49</v>
      </c>
      <c r="O17" s="489">
        <f ca="1">OFFSET(O17,0,-1)+1</f>
        <v>3</v>
      </c>
      <c r="P17" s="489">
        <f t="shared" ref="P17:W17" ca="1" si="0">OFFSET(P17,0,-1)+1</f>
        <v>4</v>
      </c>
      <c r="Q17" s="489">
        <f t="shared" ca="1" si="0"/>
        <v>5</v>
      </c>
      <c r="R17" s="489">
        <f t="shared" ca="1" si="0"/>
        <v>6</v>
      </c>
      <c r="S17" s="489">
        <f t="shared" ca="1" si="0"/>
        <v>7</v>
      </c>
      <c r="T17" s="489">
        <f t="shared" ca="1" si="0"/>
        <v>8</v>
      </c>
      <c r="U17" s="489">
        <f t="shared" ca="1" si="0"/>
        <v>9</v>
      </c>
      <c r="V17" s="497">
        <f ca="1">OFFSET(V17,0,-1)</f>
        <v>9</v>
      </c>
      <c r="W17" s="489">
        <f t="shared" ca="1" si="0"/>
        <v>10</v>
      </c>
      <c r="X17" s="1236">
        <f ca="1">OFFSET(X17,0,-1)+1</f>
        <v>11</v>
      </c>
      <c r="Y17" s="1236"/>
      <c r="Z17" s="489">
        <f ca="1">OFFSET(Z17,0,-2)+1</f>
        <v>12</v>
      </c>
      <c r="AB17" s="489">
        <f ca="1">OFFSET(AB17,0,-2)+1</f>
        <v>13</v>
      </c>
    </row>
    <row r="18" spans="1:33" ht="22.5">
      <c r="A18" s="1237">
        <v>1</v>
      </c>
      <c r="B18" s="1055"/>
      <c r="C18" s="1055"/>
      <c r="D18" s="1055"/>
      <c r="E18" s="1056"/>
      <c r="F18" s="1057"/>
      <c r="G18" s="1055"/>
      <c r="H18" s="1055"/>
      <c r="I18" s="1043"/>
      <c r="J18" s="1048"/>
      <c r="K18" s="1048"/>
      <c r="L18" s="595">
        <f>mergeValue(A18)</f>
        <v>1</v>
      </c>
      <c r="M18" s="643" t="s">
        <v>20</v>
      </c>
      <c r="N18" s="582"/>
      <c r="O18" s="1250"/>
      <c r="P18" s="1250"/>
      <c r="Q18" s="1250"/>
      <c r="R18" s="1250"/>
      <c r="S18" s="1250"/>
      <c r="T18" s="1250"/>
      <c r="U18" s="1250"/>
      <c r="V18" s="1250"/>
      <c r="W18" s="1250"/>
      <c r="X18" s="1250"/>
      <c r="Y18" s="1250"/>
      <c r="Z18" s="1250"/>
      <c r="AA18" s="1250"/>
      <c r="AB18" s="632" t="s">
        <v>477</v>
      </c>
    </row>
    <row r="19" spans="1:33" ht="22.5">
      <c r="A19" s="1237"/>
      <c r="B19" s="1237">
        <v>1</v>
      </c>
      <c r="C19" s="1055"/>
      <c r="D19" s="1055"/>
      <c r="E19" s="1057"/>
      <c r="F19" s="1057"/>
      <c r="G19" s="1055"/>
      <c r="H19" s="1055"/>
      <c r="I19" s="1050"/>
      <c r="J19" s="1045"/>
      <c r="K19" s="1044"/>
      <c r="L19" s="595" t="str">
        <f>mergeValue(A19) &amp;"."&amp; mergeValue(B19)</f>
        <v>1.1</v>
      </c>
      <c r="M19" s="548" t="s">
        <v>16</v>
      </c>
      <c r="N19" s="582"/>
      <c r="O19" s="1250"/>
      <c r="P19" s="1250"/>
      <c r="Q19" s="1250"/>
      <c r="R19" s="1250"/>
      <c r="S19" s="1250"/>
      <c r="T19" s="1250"/>
      <c r="U19" s="1250"/>
      <c r="V19" s="1250"/>
      <c r="W19" s="1250"/>
      <c r="X19" s="1250"/>
      <c r="Y19" s="1250"/>
      <c r="Z19" s="1250"/>
      <c r="AA19" s="1250"/>
      <c r="AB19" s="632" t="s">
        <v>478</v>
      </c>
    </row>
    <row r="20" spans="1:33" ht="22.5">
      <c r="A20" s="1237"/>
      <c r="B20" s="1237"/>
      <c r="C20" s="1237">
        <v>1</v>
      </c>
      <c r="D20" s="1055"/>
      <c r="E20" s="1057"/>
      <c r="F20" s="1057"/>
      <c r="G20" s="1055"/>
      <c r="H20" s="1055"/>
      <c r="I20" s="1050"/>
      <c r="J20" s="1045"/>
      <c r="K20" s="1044"/>
      <c r="L20" s="595" t="str">
        <f>mergeValue(A20) &amp;"."&amp; mergeValue(B20)&amp;"."&amp; mergeValue(C20)</f>
        <v>1.1.1</v>
      </c>
      <c r="M20" s="549" t="s">
        <v>7</v>
      </c>
      <c r="N20" s="582"/>
      <c r="O20" s="1250"/>
      <c r="P20" s="1250"/>
      <c r="Q20" s="1250"/>
      <c r="R20" s="1250"/>
      <c r="S20" s="1250"/>
      <c r="T20" s="1250"/>
      <c r="U20" s="1250"/>
      <c r="V20" s="1250"/>
      <c r="W20" s="1250"/>
      <c r="X20" s="1250"/>
      <c r="Y20" s="1250"/>
      <c r="Z20" s="1250"/>
      <c r="AA20" s="1250"/>
      <c r="AB20" s="632" t="s">
        <v>635</v>
      </c>
    </row>
    <row r="21" spans="1:33" ht="22.5">
      <c r="A21" s="1237"/>
      <c r="B21" s="1237"/>
      <c r="C21" s="1237"/>
      <c r="D21" s="1237">
        <v>1</v>
      </c>
      <c r="E21" s="1057"/>
      <c r="F21" s="1057"/>
      <c r="G21" s="1055"/>
      <c r="H21" s="1055"/>
      <c r="I21" s="1050"/>
      <c r="J21" s="1045"/>
      <c r="K21" s="1044"/>
      <c r="L21" s="595" t="str">
        <f>mergeValue(A21) &amp;"."&amp; mergeValue(B21)&amp;"."&amp; mergeValue(C21)&amp;"."&amp; mergeValue(D21)</f>
        <v>1.1.1.1</v>
      </c>
      <c r="M21" s="550" t="s">
        <v>22</v>
      </c>
      <c r="N21" s="582"/>
      <c r="O21" s="1250"/>
      <c r="P21" s="1250"/>
      <c r="Q21" s="1250"/>
      <c r="R21" s="1250"/>
      <c r="S21" s="1250"/>
      <c r="T21" s="1250"/>
      <c r="U21" s="1250"/>
      <c r="V21" s="1250"/>
      <c r="W21" s="1250"/>
      <c r="X21" s="1250"/>
      <c r="Y21" s="1250"/>
      <c r="Z21" s="1250"/>
      <c r="AA21" s="1250"/>
      <c r="AB21" s="632" t="s">
        <v>636</v>
      </c>
    </row>
    <row r="22" spans="1:33" ht="0.2" customHeight="1">
      <c r="A22" s="1237"/>
      <c r="B22" s="1237"/>
      <c r="C22" s="1237"/>
      <c r="D22" s="1237"/>
      <c r="E22" s="1237">
        <v>1</v>
      </c>
      <c r="F22" s="1057"/>
      <c r="G22" s="1055"/>
      <c r="H22" s="1055"/>
      <c r="I22" s="1049"/>
      <c r="J22" s="1045"/>
      <c r="K22" s="1044"/>
      <c r="L22" s="595"/>
      <c r="M22" s="556"/>
      <c r="N22" s="583"/>
      <c r="O22" s="633"/>
      <c r="P22" s="633"/>
      <c r="Q22" s="633"/>
      <c r="R22" s="633"/>
      <c r="S22" s="633"/>
      <c r="T22" s="633"/>
      <c r="U22" s="633"/>
      <c r="V22" s="633"/>
      <c r="W22" s="633"/>
      <c r="X22" s="633"/>
      <c r="Y22" s="633"/>
      <c r="Z22" s="633"/>
      <c r="AA22" s="510"/>
      <c r="AB22" s="632"/>
    </row>
    <row r="23" spans="1:33" ht="90">
      <c r="A23" s="1237"/>
      <c r="B23" s="1237"/>
      <c r="C23" s="1237"/>
      <c r="D23" s="1237"/>
      <c r="E23" s="1237"/>
      <c r="F23" s="1237">
        <v>1</v>
      </c>
      <c r="G23" s="1055"/>
      <c r="H23" s="1055"/>
      <c r="I23" s="1259"/>
      <c r="J23" s="1045"/>
      <c r="K23" s="1044"/>
      <c r="L23" s="595" t="str">
        <f>mergeValue(A23) &amp;"."&amp; mergeValue(B23)&amp;"."&amp; mergeValue(C23)&amp;"."&amp; mergeValue(D23)&amp;"."&amp; mergeValue(F23)</f>
        <v>1.1.1.1.1</v>
      </c>
      <c r="M23" s="557" t="s">
        <v>10</v>
      </c>
      <c r="N23" s="583"/>
      <c r="O23" s="1240"/>
      <c r="P23" s="1241"/>
      <c r="Q23" s="1241"/>
      <c r="R23" s="1241"/>
      <c r="S23" s="1241"/>
      <c r="T23" s="1241"/>
      <c r="U23" s="1241"/>
      <c r="V23" s="1241"/>
      <c r="W23" s="1241"/>
      <c r="X23" s="1241"/>
      <c r="Y23" s="1241"/>
      <c r="Z23" s="1241"/>
      <c r="AA23" s="1242"/>
      <c r="AB23" s="632" t="s">
        <v>637</v>
      </c>
      <c r="AD23" s="506" t="str">
        <f>strCheckUnique(AE23:AE28)</f>
        <v/>
      </c>
      <c r="AF23" s="506"/>
    </row>
    <row r="24" spans="1:33" ht="135">
      <c r="A24" s="1237"/>
      <c r="B24" s="1237"/>
      <c r="C24" s="1237"/>
      <c r="D24" s="1237"/>
      <c r="E24" s="1237"/>
      <c r="F24" s="1237"/>
      <c r="G24" s="1237">
        <v>1</v>
      </c>
      <c r="H24" s="1055"/>
      <c r="I24" s="1259"/>
      <c r="J24" s="1260"/>
      <c r="K24" s="1051"/>
      <c r="L24" s="595" t="str">
        <f>mergeValue(A24) &amp;"."&amp; mergeValue(B24)&amp;"."&amp; mergeValue(C24)&amp;"."&amp; mergeValue(D24)&amp;"."&amp; mergeValue(F24)&amp;"."&amp; mergeValue(G24)</f>
        <v>1.1.1.1.1.1</v>
      </c>
      <c r="M24" s="1071" t="s">
        <v>652</v>
      </c>
      <c r="N24" s="648"/>
      <c r="O24" s="564"/>
      <c r="P24" s="564"/>
      <c r="Q24" s="564"/>
      <c r="R24" s="495"/>
      <c r="S24" s="1097"/>
      <c r="T24" s="495"/>
      <c r="U24" s="1097"/>
      <c r="V24" s="586" t="str">
        <f>W24 &amp; "-" &amp; Y24</f>
        <v>-</v>
      </c>
      <c r="W24" s="1243"/>
      <c r="X24" s="1233" t="s">
        <v>84</v>
      </c>
      <c r="Y24" s="1243"/>
      <c r="Z24" s="1233" t="s">
        <v>85</v>
      </c>
      <c r="AA24" s="539"/>
      <c r="AB24" s="632" t="s">
        <v>670</v>
      </c>
      <c r="AC24" s="502" t="str">
        <f>strCheckDate(O24:AA24)</f>
        <v/>
      </c>
      <c r="AD24" s="506"/>
      <c r="AE24" s="506" t="str">
        <f>IF(M24="","",M24 )</f>
        <v>горячая вода в системе централизованного теплоснабжения на горячее водоснабжение</v>
      </c>
      <c r="AF24" s="506"/>
      <c r="AG24" s="506"/>
    </row>
    <row r="25" spans="1:33" ht="99" customHeight="1">
      <c r="A25" s="1237"/>
      <c r="B25" s="1237"/>
      <c r="C25" s="1237"/>
      <c r="D25" s="1237"/>
      <c r="E25" s="1237"/>
      <c r="F25" s="1237"/>
      <c r="G25" s="1237"/>
      <c r="H25" s="1055">
        <v>1</v>
      </c>
      <c r="I25" s="1259"/>
      <c r="J25" s="1260"/>
      <c r="K25" s="1051"/>
      <c r="L25" s="595" t="str">
        <f>mergeValue(A25) &amp;"."&amp; mergeValue(B25)&amp;"."&amp; mergeValue(C25)&amp;"."&amp; mergeValue(D25)&amp;"."&amp; mergeValue(F25)&amp;"."&amp; mergeValue(G25)&amp;"."&amp; mergeValue(H25)</f>
        <v>1.1.1.1.1.1.1</v>
      </c>
      <c r="M25" s="1073"/>
      <c r="N25" s="496"/>
      <c r="O25" s="564"/>
      <c r="P25" s="564"/>
      <c r="Q25" s="564"/>
      <c r="R25" s="495"/>
      <c r="S25" s="1097"/>
      <c r="T25" s="495"/>
      <c r="U25" s="1097"/>
      <c r="V25" s="586" t="str">
        <f>W25 &amp; "-" &amp; Y25</f>
        <v>-</v>
      </c>
      <c r="W25" s="1243"/>
      <c r="X25" s="1233"/>
      <c r="Y25" s="1243"/>
      <c r="Z25" s="1233"/>
      <c r="AA25" s="672"/>
      <c r="AB25" s="1208" t="s">
        <v>671</v>
      </c>
      <c r="AC25" s="502" t="str">
        <f>strCheckDate(O25:AA25)</f>
        <v/>
      </c>
      <c r="AF25" s="506"/>
    </row>
    <row r="26" spans="1:33" ht="14.25" hidden="1" customHeight="1">
      <c r="A26" s="1237"/>
      <c r="B26" s="1237"/>
      <c r="C26" s="1237"/>
      <c r="D26" s="1237"/>
      <c r="E26" s="1237"/>
      <c r="F26" s="1237"/>
      <c r="G26" s="1237"/>
      <c r="H26" s="1055"/>
      <c r="I26" s="1259"/>
      <c r="J26" s="1260"/>
      <c r="K26" s="1051"/>
      <c r="L26" s="602"/>
      <c r="M26" s="648"/>
      <c r="N26" s="648"/>
      <c r="O26" s="564"/>
      <c r="P26" s="495"/>
      <c r="Q26" s="495"/>
      <c r="R26" s="495"/>
      <c r="S26" s="495"/>
      <c r="T26" s="495"/>
      <c r="U26" s="561"/>
      <c r="V26" s="586"/>
      <c r="W26" s="1232"/>
      <c r="X26" s="1233"/>
      <c r="Y26" s="1232"/>
      <c r="Z26" s="1233"/>
      <c r="AA26" s="539"/>
      <c r="AB26" s="1209"/>
      <c r="AF26" s="506">
        <f ca="1">OFFSET(AF26,-1,0)</f>
        <v>0</v>
      </c>
    </row>
    <row r="27" spans="1:33" s="477" customFormat="1" ht="15" customHeight="1">
      <c r="A27" s="1237"/>
      <c r="B27" s="1237"/>
      <c r="C27" s="1237"/>
      <c r="D27" s="1237"/>
      <c r="E27" s="1237"/>
      <c r="F27" s="1237"/>
      <c r="G27" s="1237"/>
      <c r="H27" s="1055"/>
      <c r="I27" s="1259"/>
      <c r="J27" s="1260"/>
      <c r="K27" s="1052"/>
      <c r="L27" s="540"/>
      <c r="M27" s="559" t="s">
        <v>41</v>
      </c>
      <c r="N27" s="553"/>
      <c r="O27" s="547"/>
      <c r="P27" s="547"/>
      <c r="Q27" s="547"/>
      <c r="R27" s="547"/>
      <c r="S27" s="547"/>
      <c r="T27" s="547"/>
      <c r="U27" s="547"/>
      <c r="V27" s="547"/>
      <c r="W27" s="565"/>
      <c r="X27" s="566"/>
      <c r="Y27" s="565"/>
      <c r="Z27" s="553"/>
      <c r="AA27" s="562"/>
      <c r="AB27" s="1210"/>
      <c r="AC27" s="503"/>
      <c r="AD27" s="503"/>
      <c r="AE27" s="503"/>
      <c r="AF27" s="503"/>
      <c r="AG27" s="503"/>
    </row>
    <row r="28" spans="1:33" s="477" customFormat="1" ht="15" customHeight="1">
      <c r="A28" s="1237"/>
      <c r="B28" s="1237"/>
      <c r="C28" s="1237"/>
      <c r="D28" s="1237"/>
      <c r="E28" s="1237"/>
      <c r="F28" s="1237"/>
      <c r="G28" s="1055"/>
      <c r="H28" s="1055"/>
      <c r="I28" s="1259"/>
      <c r="J28" s="1053"/>
      <c r="K28" s="1052"/>
      <c r="L28" s="540"/>
      <c r="M28" s="558" t="s">
        <v>25</v>
      </c>
      <c r="N28" s="559"/>
      <c r="O28" s="559"/>
      <c r="P28" s="559"/>
      <c r="Q28" s="559"/>
      <c r="R28" s="559"/>
      <c r="S28" s="559"/>
      <c r="T28" s="559"/>
      <c r="U28" s="559"/>
      <c r="V28" s="559"/>
      <c r="W28" s="559"/>
      <c r="X28" s="559"/>
      <c r="Y28" s="559"/>
      <c r="Z28" s="559"/>
      <c r="AA28" s="559"/>
      <c r="AB28" s="562"/>
      <c r="AC28" s="503"/>
      <c r="AD28" s="503"/>
      <c r="AE28" s="503"/>
      <c r="AF28" s="503"/>
      <c r="AG28" s="503"/>
    </row>
    <row r="29" spans="1:33" s="477" customFormat="1" ht="15" customHeight="1">
      <c r="A29" s="1237"/>
      <c r="B29" s="1237"/>
      <c r="C29" s="1237"/>
      <c r="D29" s="1237"/>
      <c r="E29" s="1237"/>
      <c r="F29" s="1058"/>
      <c r="G29" s="1055"/>
      <c r="H29" s="1055"/>
      <c r="I29" s="1049"/>
      <c r="J29" s="1047"/>
      <c r="K29" s="1052"/>
      <c r="L29" s="540"/>
      <c r="M29" s="553" t="s">
        <v>11</v>
      </c>
      <c r="N29" s="552"/>
      <c r="O29" s="547"/>
      <c r="P29" s="547"/>
      <c r="Q29" s="547"/>
      <c r="R29" s="547"/>
      <c r="S29" s="547"/>
      <c r="T29" s="547"/>
      <c r="U29" s="547"/>
      <c r="V29" s="547"/>
      <c r="W29" s="575"/>
      <c r="X29" s="566"/>
      <c r="Y29" s="565"/>
      <c r="Z29" s="552"/>
      <c r="AA29" s="566"/>
      <c r="AB29" s="562"/>
      <c r="AC29" s="503"/>
      <c r="AD29" s="503"/>
      <c r="AE29" s="503"/>
      <c r="AF29" s="503"/>
      <c r="AG29" s="503"/>
    </row>
    <row r="30" spans="1:33" s="477" customFormat="1" ht="14.25" hidden="1" customHeight="1">
      <c r="A30" s="1237"/>
      <c r="B30" s="1237"/>
      <c r="C30" s="1237"/>
      <c r="D30" s="1057"/>
      <c r="E30" s="1058"/>
      <c r="F30" s="1058"/>
      <c r="G30" s="1055"/>
      <c r="H30" s="1055"/>
      <c r="I30" s="1054"/>
      <c r="J30" s="1047"/>
      <c r="K30" s="1043"/>
      <c r="L30" s="540"/>
      <c r="M30" s="553"/>
      <c r="N30" s="553"/>
      <c r="O30" s="553"/>
      <c r="P30" s="553"/>
      <c r="Q30" s="553"/>
      <c r="R30" s="553"/>
      <c r="S30" s="553"/>
      <c r="T30" s="553"/>
      <c r="U30" s="553"/>
      <c r="V30" s="553"/>
      <c r="W30" s="553"/>
      <c r="X30" s="553"/>
      <c r="Y30" s="553"/>
      <c r="Z30" s="553"/>
      <c r="AA30" s="553"/>
      <c r="AB30" s="562"/>
      <c r="AC30" s="503"/>
      <c r="AD30" s="503"/>
      <c r="AE30" s="503"/>
      <c r="AF30" s="503"/>
      <c r="AG30" s="503"/>
    </row>
    <row r="31" spans="1:33" s="991" customFormat="1">
      <c r="A31" s="1237"/>
      <c r="B31" s="1237"/>
      <c r="C31" s="1237"/>
      <c r="D31" s="1059"/>
      <c r="E31" s="1059"/>
      <c r="F31" s="1059"/>
      <c r="G31" s="1060"/>
      <c r="H31" s="1059"/>
      <c r="I31" s="1052"/>
      <c r="J31" s="1047"/>
      <c r="K31" s="1052"/>
      <c r="L31" s="690"/>
      <c r="M31" s="1042" t="s">
        <v>17</v>
      </c>
      <c r="N31" s="1003"/>
      <c r="O31" s="1003"/>
      <c r="P31" s="1003"/>
      <c r="Q31" s="1003"/>
      <c r="R31" s="1003"/>
      <c r="S31" s="1003"/>
      <c r="T31" s="1003"/>
      <c r="U31" s="1003"/>
      <c r="V31" s="1003"/>
      <c r="W31" s="1003"/>
      <c r="X31" s="1003"/>
      <c r="Y31" s="1003"/>
      <c r="Z31" s="1003"/>
      <c r="AA31" s="1003"/>
      <c r="AB31" s="764"/>
      <c r="AC31" s="1012"/>
      <c r="AD31" s="1012"/>
      <c r="AE31" s="1012"/>
      <c r="AF31" s="1012"/>
      <c r="AG31" s="1012"/>
    </row>
    <row r="32" spans="1:33" s="477" customFormat="1" ht="15" customHeight="1">
      <c r="A32" s="1237"/>
      <c r="B32" s="1237"/>
      <c r="C32" s="1059"/>
      <c r="D32" s="1059"/>
      <c r="E32" s="1059"/>
      <c r="F32" s="1059"/>
      <c r="G32" s="1060"/>
      <c r="H32" s="1059"/>
      <c r="I32" s="1052"/>
      <c r="J32" s="1047"/>
      <c r="K32" s="1052"/>
      <c r="L32" s="540"/>
      <c r="M32" s="551" t="s">
        <v>18</v>
      </c>
      <c r="N32" s="551"/>
      <c r="O32" s="547"/>
      <c r="P32" s="547"/>
      <c r="Q32" s="547"/>
      <c r="R32" s="547"/>
      <c r="S32" s="547"/>
      <c r="T32" s="547"/>
      <c r="U32" s="547"/>
      <c r="V32" s="547"/>
      <c r="W32" s="575"/>
      <c r="X32" s="566"/>
      <c r="Y32" s="565"/>
      <c r="Z32" s="551"/>
      <c r="AA32" s="566"/>
      <c r="AB32" s="562"/>
      <c r="AC32" s="503"/>
      <c r="AD32" s="503"/>
      <c r="AE32" s="503"/>
      <c r="AF32" s="503"/>
      <c r="AG32" s="503"/>
    </row>
    <row r="33" spans="1:33" s="477" customFormat="1" ht="15" customHeight="1">
      <c r="A33" s="1237"/>
      <c r="B33" s="1059"/>
      <c r="C33" s="1059"/>
      <c r="D33" s="1059"/>
      <c r="E33" s="1059"/>
      <c r="F33" s="1059"/>
      <c r="G33" s="1060"/>
      <c r="H33" s="1059"/>
      <c r="I33" s="1052"/>
      <c r="J33" s="1047"/>
      <c r="K33" s="1052"/>
      <c r="L33" s="540"/>
      <c r="M33" s="560" t="s">
        <v>19</v>
      </c>
      <c r="N33" s="551"/>
      <c r="O33" s="547"/>
      <c r="P33" s="547"/>
      <c r="Q33" s="547"/>
      <c r="R33" s="547"/>
      <c r="S33" s="547"/>
      <c r="T33" s="547"/>
      <c r="U33" s="547"/>
      <c r="V33" s="547"/>
      <c r="W33" s="575"/>
      <c r="X33" s="566"/>
      <c r="Y33" s="565"/>
      <c r="Z33" s="551"/>
      <c r="AA33" s="566"/>
      <c r="AB33" s="562"/>
      <c r="AC33" s="503"/>
      <c r="AD33" s="503"/>
      <c r="AE33" s="503"/>
      <c r="AF33" s="503"/>
      <c r="AG33" s="503"/>
    </row>
    <row r="34" spans="1:33" s="477" customFormat="1" ht="15" customHeight="1">
      <c r="A34" s="1054"/>
      <c r="B34" s="1054"/>
      <c r="C34" s="1054"/>
      <c r="D34" s="1054"/>
      <c r="E34" s="1054"/>
      <c r="F34" s="1054"/>
      <c r="G34" s="1061"/>
      <c r="H34" s="1054"/>
      <c r="I34" s="1046"/>
      <c r="J34" s="1047"/>
      <c r="K34" s="1043"/>
      <c r="L34" s="540"/>
      <c r="M34" s="567" t="s">
        <v>309</v>
      </c>
      <c r="N34" s="551"/>
      <c r="O34" s="547"/>
      <c r="P34" s="547"/>
      <c r="Q34" s="547"/>
      <c r="R34" s="547"/>
      <c r="S34" s="547"/>
      <c r="T34" s="547"/>
      <c r="U34" s="547"/>
      <c r="V34" s="547"/>
      <c r="W34" s="575"/>
      <c r="X34" s="566"/>
      <c r="Y34" s="565"/>
      <c r="Z34" s="551"/>
      <c r="AA34" s="566"/>
      <c r="AB34" s="562"/>
      <c r="AC34" s="503"/>
      <c r="AD34" s="503"/>
      <c r="AE34" s="503"/>
      <c r="AF34" s="503"/>
      <c r="AG34" s="503"/>
    </row>
    <row r="35" spans="1:33" ht="3" customHeight="1">
      <c r="L35" s="487"/>
      <c r="M35" s="487"/>
      <c r="N35" s="487"/>
      <c r="O35" s="487"/>
      <c r="P35" s="487"/>
      <c r="Q35" s="487"/>
      <c r="R35" s="487"/>
      <c r="S35" s="487"/>
      <c r="T35" s="487"/>
      <c r="U35" s="487"/>
      <c r="V35" s="487"/>
      <c r="W35" s="487"/>
      <c r="X35" s="487"/>
      <c r="Y35" s="487"/>
      <c r="Z35" s="487"/>
    </row>
    <row r="36" spans="1:33" ht="89.25" customHeight="1">
      <c r="L36" s="1">
        <v>1</v>
      </c>
      <c r="M36" s="1201" t="s">
        <v>674</v>
      </c>
      <c r="N36" s="1201"/>
      <c r="O36" s="1201"/>
      <c r="P36" s="1201"/>
      <c r="Q36" s="1201"/>
      <c r="R36" s="1201"/>
      <c r="S36" s="1201"/>
      <c r="T36" s="1201"/>
      <c r="U36" s="1201"/>
      <c r="V36" s="1201"/>
      <c r="W36" s="1201"/>
    </row>
  </sheetData>
  <sheetProtection password="FA9C" sheet="1" objects="1" scenarios="1" formatColumns="0" formatRows="0"/>
  <dataConsolidate/>
  <mergeCells count="41">
    <mergeCell ref="AB13:AB16"/>
    <mergeCell ref="X16:Y16"/>
    <mergeCell ref="O18:AA18"/>
    <mergeCell ref="O19:AA19"/>
    <mergeCell ref="O20:AA20"/>
    <mergeCell ref="Z24:Z26"/>
    <mergeCell ref="O9:T9"/>
    <mergeCell ref="O10:T10"/>
    <mergeCell ref="L5:T5"/>
    <mergeCell ref="O7:T7"/>
    <mergeCell ref="O8:T8"/>
    <mergeCell ref="O12:Z12"/>
    <mergeCell ref="L14:L16"/>
    <mergeCell ref="L13:AA13"/>
    <mergeCell ref="O21:AA21"/>
    <mergeCell ref="O23:AA23"/>
    <mergeCell ref="W24:W26"/>
    <mergeCell ref="X24:X26"/>
    <mergeCell ref="I23:I28"/>
    <mergeCell ref="J24:J27"/>
    <mergeCell ref="M36:W36"/>
    <mergeCell ref="AB25:AB27"/>
    <mergeCell ref="W15:Y15"/>
    <mergeCell ref="T15:U15"/>
    <mergeCell ref="R15:S15"/>
    <mergeCell ref="O15:O16"/>
    <mergeCell ref="P15:P16"/>
    <mergeCell ref="Q15:Q16"/>
    <mergeCell ref="M14:M16"/>
    <mergeCell ref="Z14:Z16"/>
    <mergeCell ref="AA14:AA16"/>
    <mergeCell ref="O14:Y14"/>
    <mergeCell ref="X17:Y17"/>
    <mergeCell ref="Y24:Y26"/>
    <mergeCell ref="A18:A33"/>
    <mergeCell ref="B19:B32"/>
    <mergeCell ref="C20:C31"/>
    <mergeCell ref="D21:D29"/>
    <mergeCell ref="G24:G27"/>
    <mergeCell ref="E22:E29"/>
    <mergeCell ref="F23:F28"/>
  </mergeCells>
  <dataValidations count="11">
    <dataValidation allowBlank="1" sqref="JA30:JQ31 SW30:TM31 ACS30:ADI31 AMO30:ANE31 AWK30:AXA31 BGG30:BGW31 BQC30:BQS31 BZY30:CAO31 CJU30:CKK31 CTQ30:CUG31 DDM30:DEC31 DNI30:DNY31 DXE30:DXU31 EHA30:EHQ31 EQW30:ERM31 FAS30:FBI31 FKO30:FLE31 FUK30:FVA31 GEG30:GEW31 GOC30:GOS31 GXY30:GYO31 HHU30:HIK31 HRQ30:HSG31 IBM30:ICC31 ILI30:ILY31 IVE30:IVU31 JFA30:JFQ31 JOW30:JPM31 JYS30:JZI31 KIO30:KJE31 KSK30:KTA31 LCG30:LCW31 LMC30:LMS31 LVY30:LWO31 MFU30:MGK31 MPQ30:MQG31 MZM30:NAC31 NJI30:NJY31 NTE30:NTU31 ODA30:ODQ31 OMW30:ONM31 OWS30:OXI31 PGO30:PHE31 PQK30:PRA31 QAG30:QAW31 QKC30:QKS31 QTY30:QUO31 RDU30:REK31 RNQ30:ROG31 RXM30:RYC31 SHI30:SHY31 SRE30:SRU31 TBA30:TBQ31 TKW30:TLM31 TUS30:TVI31 UEO30:UFE31 UOK30:UPA31 UYG30:UYW31 VIC30:VIS31 VRY30:VSO31 WBU30:WCK31 WLQ30:WMG31 WVM30:WWC31 WVM983070:WWC983070 JA65566:JQ65566 SW65566:TM65566 ACS65566:ADI65566 AMO65566:ANE65566 AWK65566:AXA65566 BGG65566:BGW65566 BQC65566:BQS65566 BZY65566:CAO65566 CJU65566:CKK65566 CTQ65566:CUG65566 DDM65566:DEC65566 DNI65566:DNY65566 DXE65566:DXU65566 EHA65566:EHQ65566 EQW65566:ERM65566 FAS65566:FBI65566 FKO65566:FLE65566 FUK65566:FVA65566 GEG65566:GEW65566 GOC65566:GOS65566 GXY65566:GYO65566 HHU65566:HIK65566 HRQ65566:HSG65566 IBM65566:ICC65566 ILI65566:ILY65566 IVE65566:IVU65566 JFA65566:JFQ65566 JOW65566:JPM65566 JYS65566:JZI65566 KIO65566:KJE65566 KSK65566:KTA65566 LCG65566:LCW65566 LMC65566:LMS65566 LVY65566:LWO65566 MFU65566:MGK65566 MPQ65566:MQG65566 MZM65566:NAC65566 NJI65566:NJY65566 NTE65566:NTU65566 ODA65566:ODQ65566 OMW65566:ONM65566 OWS65566:OXI65566 PGO65566:PHE65566 PQK65566:PRA65566 QAG65566:QAW65566 QKC65566:QKS65566 QTY65566:QUO65566 RDU65566:REK65566 RNQ65566:ROG65566 RXM65566:RYC65566 SHI65566:SHY65566 SRE65566:SRU65566 TBA65566:TBQ65566 TKW65566:TLM65566 TUS65566:TVI65566 UEO65566:UFE65566 UOK65566:UPA65566 UYG65566:UYW65566 VIC65566:VIS65566 VRY65566:VSO65566 WBU65566:WCK65566 WLQ65566:WMG65566 WVM65566:WWC65566 JA131102:JQ131102 SW131102:TM131102 ACS131102:ADI131102 AMO131102:ANE131102 AWK131102:AXA131102 BGG131102:BGW131102 BQC131102:BQS131102 BZY131102:CAO131102 CJU131102:CKK131102 CTQ131102:CUG131102 DDM131102:DEC131102 DNI131102:DNY131102 DXE131102:DXU131102 EHA131102:EHQ131102 EQW131102:ERM131102 FAS131102:FBI131102 FKO131102:FLE131102 FUK131102:FVA131102 GEG131102:GEW131102 GOC131102:GOS131102 GXY131102:GYO131102 HHU131102:HIK131102 HRQ131102:HSG131102 IBM131102:ICC131102 ILI131102:ILY131102 IVE131102:IVU131102 JFA131102:JFQ131102 JOW131102:JPM131102 JYS131102:JZI131102 KIO131102:KJE131102 KSK131102:KTA131102 LCG131102:LCW131102 LMC131102:LMS131102 LVY131102:LWO131102 MFU131102:MGK131102 MPQ131102:MQG131102 MZM131102:NAC131102 NJI131102:NJY131102 NTE131102:NTU131102 ODA131102:ODQ131102 OMW131102:ONM131102 OWS131102:OXI131102 PGO131102:PHE131102 PQK131102:PRA131102 QAG131102:QAW131102 QKC131102:QKS131102 QTY131102:QUO131102 RDU131102:REK131102 RNQ131102:ROG131102 RXM131102:RYC131102 SHI131102:SHY131102 SRE131102:SRU131102 TBA131102:TBQ131102 TKW131102:TLM131102 TUS131102:TVI131102 UEO131102:UFE131102 UOK131102:UPA131102 UYG131102:UYW131102 VIC131102:VIS131102 VRY131102:VSO131102 WBU131102:WCK131102 WLQ131102:WMG131102 WVM131102:WWC131102 JA196638:JQ196638 SW196638:TM196638 ACS196638:ADI196638 AMO196638:ANE196638 AWK196638:AXA196638 BGG196638:BGW196638 BQC196638:BQS196638 BZY196638:CAO196638 CJU196638:CKK196638 CTQ196638:CUG196638 DDM196638:DEC196638 DNI196638:DNY196638 DXE196638:DXU196638 EHA196638:EHQ196638 EQW196638:ERM196638 FAS196638:FBI196638 FKO196638:FLE196638 FUK196638:FVA196638 GEG196638:GEW196638 GOC196638:GOS196638 GXY196638:GYO196638 HHU196638:HIK196638 HRQ196638:HSG196638 IBM196638:ICC196638 ILI196638:ILY196638 IVE196638:IVU196638 JFA196638:JFQ196638 JOW196638:JPM196638 JYS196638:JZI196638 KIO196638:KJE196638 KSK196638:KTA196638 LCG196638:LCW196638 LMC196638:LMS196638 LVY196638:LWO196638 MFU196638:MGK196638 MPQ196638:MQG196638 MZM196638:NAC196638 NJI196638:NJY196638 NTE196638:NTU196638 ODA196638:ODQ196638 OMW196638:ONM196638 OWS196638:OXI196638 PGO196638:PHE196638 PQK196638:PRA196638 QAG196638:QAW196638 QKC196638:QKS196638 QTY196638:QUO196638 RDU196638:REK196638 RNQ196638:ROG196638 RXM196638:RYC196638 SHI196638:SHY196638 SRE196638:SRU196638 TBA196638:TBQ196638 TKW196638:TLM196638 TUS196638:TVI196638 UEO196638:UFE196638 UOK196638:UPA196638 UYG196638:UYW196638 VIC196638:VIS196638 VRY196638:VSO196638 WBU196638:WCK196638 WLQ196638:WMG196638 WVM196638:WWC196638 JA262174:JQ262174 SW262174:TM262174 ACS262174:ADI262174 AMO262174:ANE262174 AWK262174:AXA262174 BGG262174:BGW262174 BQC262174:BQS262174 BZY262174:CAO262174 CJU262174:CKK262174 CTQ262174:CUG262174 DDM262174:DEC262174 DNI262174:DNY262174 DXE262174:DXU262174 EHA262174:EHQ262174 EQW262174:ERM262174 FAS262174:FBI262174 FKO262174:FLE262174 FUK262174:FVA262174 GEG262174:GEW262174 GOC262174:GOS262174 GXY262174:GYO262174 HHU262174:HIK262174 HRQ262174:HSG262174 IBM262174:ICC262174 ILI262174:ILY262174 IVE262174:IVU262174 JFA262174:JFQ262174 JOW262174:JPM262174 JYS262174:JZI262174 KIO262174:KJE262174 KSK262174:KTA262174 LCG262174:LCW262174 LMC262174:LMS262174 LVY262174:LWO262174 MFU262174:MGK262174 MPQ262174:MQG262174 MZM262174:NAC262174 NJI262174:NJY262174 NTE262174:NTU262174 ODA262174:ODQ262174 OMW262174:ONM262174 OWS262174:OXI262174 PGO262174:PHE262174 PQK262174:PRA262174 QAG262174:QAW262174 QKC262174:QKS262174 QTY262174:QUO262174 RDU262174:REK262174 RNQ262174:ROG262174 RXM262174:RYC262174 SHI262174:SHY262174 SRE262174:SRU262174 TBA262174:TBQ262174 TKW262174:TLM262174 TUS262174:TVI262174 UEO262174:UFE262174 UOK262174:UPA262174 UYG262174:UYW262174 VIC262174:VIS262174 VRY262174:VSO262174 WBU262174:WCK262174 WLQ262174:WMG262174 WVM262174:WWC262174 JA327710:JQ327710 SW327710:TM327710 ACS327710:ADI327710 AMO327710:ANE327710 AWK327710:AXA327710 BGG327710:BGW327710 BQC327710:BQS327710 BZY327710:CAO327710 CJU327710:CKK327710 CTQ327710:CUG327710 DDM327710:DEC327710 DNI327710:DNY327710 DXE327710:DXU327710 EHA327710:EHQ327710 EQW327710:ERM327710 FAS327710:FBI327710 FKO327710:FLE327710 FUK327710:FVA327710 GEG327710:GEW327710 GOC327710:GOS327710 GXY327710:GYO327710 HHU327710:HIK327710 HRQ327710:HSG327710 IBM327710:ICC327710 ILI327710:ILY327710 IVE327710:IVU327710 JFA327710:JFQ327710 JOW327710:JPM327710 JYS327710:JZI327710 KIO327710:KJE327710 KSK327710:KTA327710 LCG327710:LCW327710 LMC327710:LMS327710 LVY327710:LWO327710 MFU327710:MGK327710 MPQ327710:MQG327710 MZM327710:NAC327710 NJI327710:NJY327710 NTE327710:NTU327710 ODA327710:ODQ327710 OMW327710:ONM327710 OWS327710:OXI327710 PGO327710:PHE327710 PQK327710:PRA327710 QAG327710:QAW327710 QKC327710:QKS327710 QTY327710:QUO327710 RDU327710:REK327710 RNQ327710:ROG327710 RXM327710:RYC327710 SHI327710:SHY327710 SRE327710:SRU327710 TBA327710:TBQ327710 TKW327710:TLM327710 TUS327710:TVI327710 UEO327710:UFE327710 UOK327710:UPA327710 UYG327710:UYW327710 VIC327710:VIS327710 VRY327710:VSO327710 WBU327710:WCK327710 WLQ327710:WMG327710 WVM327710:WWC327710 JA393246:JQ393246 SW393246:TM393246 ACS393246:ADI393246 AMO393246:ANE393246 AWK393246:AXA393246 BGG393246:BGW393246 BQC393246:BQS393246 BZY393246:CAO393246 CJU393246:CKK393246 CTQ393246:CUG393246 DDM393246:DEC393246 DNI393246:DNY393246 DXE393246:DXU393246 EHA393246:EHQ393246 EQW393246:ERM393246 FAS393246:FBI393246 FKO393246:FLE393246 FUK393246:FVA393246 GEG393246:GEW393246 GOC393246:GOS393246 GXY393246:GYO393246 HHU393246:HIK393246 HRQ393246:HSG393246 IBM393246:ICC393246 ILI393246:ILY393246 IVE393246:IVU393246 JFA393246:JFQ393246 JOW393246:JPM393246 JYS393246:JZI393246 KIO393246:KJE393246 KSK393246:KTA393246 LCG393246:LCW393246 LMC393246:LMS393246 LVY393246:LWO393246 MFU393246:MGK393246 MPQ393246:MQG393246 MZM393246:NAC393246 NJI393246:NJY393246 NTE393246:NTU393246 ODA393246:ODQ393246 OMW393246:ONM393246 OWS393246:OXI393246 PGO393246:PHE393246 PQK393246:PRA393246 QAG393246:QAW393246 QKC393246:QKS393246 QTY393246:QUO393246 RDU393246:REK393246 RNQ393246:ROG393246 RXM393246:RYC393246 SHI393246:SHY393246 SRE393246:SRU393246 TBA393246:TBQ393246 TKW393246:TLM393246 TUS393246:TVI393246 UEO393246:UFE393246 UOK393246:UPA393246 UYG393246:UYW393246 VIC393246:VIS393246 VRY393246:VSO393246 WBU393246:WCK393246 WLQ393246:WMG393246 WVM393246:WWC393246 JA458782:JQ458782 SW458782:TM458782 ACS458782:ADI458782 AMO458782:ANE458782 AWK458782:AXA458782 BGG458782:BGW458782 BQC458782:BQS458782 BZY458782:CAO458782 CJU458782:CKK458782 CTQ458782:CUG458782 DDM458782:DEC458782 DNI458782:DNY458782 DXE458782:DXU458782 EHA458782:EHQ458782 EQW458782:ERM458782 FAS458782:FBI458782 FKO458782:FLE458782 FUK458782:FVA458782 GEG458782:GEW458782 GOC458782:GOS458782 GXY458782:GYO458782 HHU458782:HIK458782 HRQ458782:HSG458782 IBM458782:ICC458782 ILI458782:ILY458782 IVE458782:IVU458782 JFA458782:JFQ458782 JOW458782:JPM458782 JYS458782:JZI458782 KIO458782:KJE458782 KSK458782:KTA458782 LCG458782:LCW458782 LMC458782:LMS458782 LVY458782:LWO458782 MFU458782:MGK458782 MPQ458782:MQG458782 MZM458782:NAC458782 NJI458782:NJY458782 NTE458782:NTU458782 ODA458782:ODQ458782 OMW458782:ONM458782 OWS458782:OXI458782 PGO458782:PHE458782 PQK458782:PRA458782 QAG458782:QAW458782 QKC458782:QKS458782 QTY458782:QUO458782 RDU458782:REK458782 RNQ458782:ROG458782 RXM458782:RYC458782 SHI458782:SHY458782 SRE458782:SRU458782 TBA458782:TBQ458782 TKW458782:TLM458782 TUS458782:TVI458782 UEO458782:UFE458782 UOK458782:UPA458782 UYG458782:UYW458782 VIC458782:VIS458782 VRY458782:VSO458782 WBU458782:WCK458782 WLQ458782:WMG458782 WVM458782:WWC458782 JA524318:JQ524318 SW524318:TM524318 ACS524318:ADI524318 AMO524318:ANE524318 AWK524318:AXA524318 BGG524318:BGW524318 BQC524318:BQS524318 BZY524318:CAO524318 CJU524318:CKK524318 CTQ524318:CUG524318 DDM524318:DEC524318 DNI524318:DNY524318 DXE524318:DXU524318 EHA524318:EHQ524318 EQW524318:ERM524318 FAS524318:FBI524318 FKO524318:FLE524318 FUK524318:FVA524318 GEG524318:GEW524318 GOC524318:GOS524318 GXY524318:GYO524318 HHU524318:HIK524318 HRQ524318:HSG524318 IBM524318:ICC524318 ILI524318:ILY524318 IVE524318:IVU524318 JFA524318:JFQ524318 JOW524318:JPM524318 JYS524318:JZI524318 KIO524318:KJE524318 KSK524318:KTA524318 LCG524318:LCW524318 LMC524318:LMS524318 LVY524318:LWO524318 MFU524318:MGK524318 MPQ524318:MQG524318 MZM524318:NAC524318 NJI524318:NJY524318 NTE524318:NTU524318 ODA524318:ODQ524318 OMW524318:ONM524318 OWS524318:OXI524318 PGO524318:PHE524318 PQK524318:PRA524318 QAG524318:QAW524318 QKC524318:QKS524318 QTY524318:QUO524318 RDU524318:REK524318 RNQ524318:ROG524318 RXM524318:RYC524318 SHI524318:SHY524318 SRE524318:SRU524318 TBA524318:TBQ524318 TKW524318:TLM524318 TUS524318:TVI524318 UEO524318:UFE524318 UOK524318:UPA524318 UYG524318:UYW524318 VIC524318:VIS524318 VRY524318:VSO524318 WBU524318:WCK524318 WLQ524318:WMG524318 WVM524318:WWC524318 JA589854:JQ589854 SW589854:TM589854 ACS589854:ADI589854 AMO589854:ANE589854 AWK589854:AXA589854 BGG589854:BGW589854 BQC589854:BQS589854 BZY589854:CAO589854 CJU589854:CKK589854 CTQ589854:CUG589854 DDM589854:DEC589854 DNI589854:DNY589854 DXE589854:DXU589854 EHA589854:EHQ589854 EQW589854:ERM589854 FAS589854:FBI589854 FKO589854:FLE589854 FUK589854:FVA589854 GEG589854:GEW589854 GOC589854:GOS589854 GXY589854:GYO589854 HHU589854:HIK589854 HRQ589854:HSG589854 IBM589854:ICC589854 ILI589854:ILY589854 IVE589854:IVU589854 JFA589854:JFQ589854 JOW589854:JPM589854 JYS589854:JZI589854 KIO589854:KJE589854 KSK589854:KTA589854 LCG589854:LCW589854 LMC589854:LMS589854 LVY589854:LWO589854 MFU589854:MGK589854 MPQ589854:MQG589854 MZM589854:NAC589854 NJI589854:NJY589854 NTE589854:NTU589854 ODA589854:ODQ589854 OMW589854:ONM589854 OWS589854:OXI589854 PGO589854:PHE589854 PQK589854:PRA589854 QAG589854:QAW589854 QKC589854:QKS589854 QTY589854:QUO589854 RDU589854:REK589854 RNQ589854:ROG589854 RXM589854:RYC589854 SHI589854:SHY589854 SRE589854:SRU589854 TBA589854:TBQ589854 TKW589854:TLM589854 TUS589854:TVI589854 UEO589854:UFE589854 UOK589854:UPA589854 UYG589854:UYW589854 VIC589854:VIS589854 VRY589854:VSO589854 WBU589854:WCK589854 WLQ589854:WMG589854 WVM589854:WWC589854 JA655390:JQ655390 SW655390:TM655390 ACS655390:ADI655390 AMO655390:ANE655390 AWK655390:AXA655390 BGG655390:BGW655390 BQC655390:BQS655390 BZY655390:CAO655390 CJU655390:CKK655390 CTQ655390:CUG655390 DDM655390:DEC655390 DNI655390:DNY655390 DXE655390:DXU655390 EHA655390:EHQ655390 EQW655390:ERM655390 FAS655390:FBI655390 FKO655390:FLE655390 FUK655390:FVA655390 GEG655390:GEW655390 GOC655390:GOS655390 GXY655390:GYO655390 HHU655390:HIK655390 HRQ655390:HSG655390 IBM655390:ICC655390 ILI655390:ILY655390 IVE655390:IVU655390 JFA655390:JFQ655390 JOW655390:JPM655390 JYS655390:JZI655390 KIO655390:KJE655390 KSK655390:KTA655390 LCG655390:LCW655390 LMC655390:LMS655390 LVY655390:LWO655390 MFU655390:MGK655390 MPQ655390:MQG655390 MZM655390:NAC655390 NJI655390:NJY655390 NTE655390:NTU655390 ODA655390:ODQ655390 OMW655390:ONM655390 OWS655390:OXI655390 PGO655390:PHE655390 PQK655390:PRA655390 QAG655390:QAW655390 QKC655390:QKS655390 QTY655390:QUO655390 RDU655390:REK655390 RNQ655390:ROG655390 RXM655390:RYC655390 SHI655390:SHY655390 SRE655390:SRU655390 TBA655390:TBQ655390 TKW655390:TLM655390 TUS655390:TVI655390 UEO655390:UFE655390 UOK655390:UPA655390 UYG655390:UYW655390 VIC655390:VIS655390 VRY655390:VSO655390 WBU655390:WCK655390 WLQ655390:WMG655390 WVM655390:WWC655390 JA720926:JQ720926 SW720926:TM720926 ACS720926:ADI720926 AMO720926:ANE720926 AWK720926:AXA720926 BGG720926:BGW720926 BQC720926:BQS720926 BZY720926:CAO720926 CJU720926:CKK720926 CTQ720926:CUG720926 DDM720926:DEC720926 DNI720926:DNY720926 DXE720926:DXU720926 EHA720926:EHQ720926 EQW720926:ERM720926 FAS720926:FBI720926 FKO720926:FLE720926 FUK720926:FVA720926 GEG720926:GEW720926 GOC720926:GOS720926 GXY720926:GYO720926 HHU720926:HIK720926 HRQ720926:HSG720926 IBM720926:ICC720926 ILI720926:ILY720926 IVE720926:IVU720926 JFA720926:JFQ720926 JOW720926:JPM720926 JYS720926:JZI720926 KIO720926:KJE720926 KSK720926:KTA720926 LCG720926:LCW720926 LMC720926:LMS720926 LVY720926:LWO720926 MFU720926:MGK720926 MPQ720926:MQG720926 MZM720926:NAC720926 NJI720926:NJY720926 NTE720926:NTU720926 ODA720926:ODQ720926 OMW720926:ONM720926 OWS720926:OXI720926 PGO720926:PHE720926 PQK720926:PRA720926 QAG720926:QAW720926 QKC720926:QKS720926 QTY720926:QUO720926 RDU720926:REK720926 RNQ720926:ROG720926 RXM720926:RYC720926 SHI720926:SHY720926 SRE720926:SRU720926 TBA720926:TBQ720926 TKW720926:TLM720926 TUS720926:TVI720926 UEO720926:UFE720926 UOK720926:UPA720926 UYG720926:UYW720926 VIC720926:VIS720926 VRY720926:VSO720926 WBU720926:WCK720926 WLQ720926:WMG720926 WVM720926:WWC720926 JA786462:JQ786462 SW786462:TM786462 ACS786462:ADI786462 AMO786462:ANE786462 AWK786462:AXA786462 BGG786462:BGW786462 BQC786462:BQS786462 BZY786462:CAO786462 CJU786462:CKK786462 CTQ786462:CUG786462 DDM786462:DEC786462 DNI786462:DNY786462 DXE786462:DXU786462 EHA786462:EHQ786462 EQW786462:ERM786462 FAS786462:FBI786462 FKO786462:FLE786462 FUK786462:FVA786462 GEG786462:GEW786462 GOC786462:GOS786462 GXY786462:GYO786462 HHU786462:HIK786462 HRQ786462:HSG786462 IBM786462:ICC786462 ILI786462:ILY786462 IVE786462:IVU786462 JFA786462:JFQ786462 JOW786462:JPM786462 JYS786462:JZI786462 KIO786462:KJE786462 KSK786462:KTA786462 LCG786462:LCW786462 LMC786462:LMS786462 LVY786462:LWO786462 MFU786462:MGK786462 MPQ786462:MQG786462 MZM786462:NAC786462 NJI786462:NJY786462 NTE786462:NTU786462 ODA786462:ODQ786462 OMW786462:ONM786462 OWS786462:OXI786462 PGO786462:PHE786462 PQK786462:PRA786462 QAG786462:QAW786462 QKC786462:QKS786462 QTY786462:QUO786462 RDU786462:REK786462 RNQ786462:ROG786462 RXM786462:RYC786462 SHI786462:SHY786462 SRE786462:SRU786462 TBA786462:TBQ786462 TKW786462:TLM786462 TUS786462:TVI786462 UEO786462:UFE786462 UOK786462:UPA786462 UYG786462:UYW786462 VIC786462:VIS786462 VRY786462:VSO786462 WBU786462:WCK786462 WLQ786462:WMG786462 WVM786462:WWC786462 JA851998:JQ851998 SW851998:TM851998 ACS851998:ADI851998 AMO851998:ANE851998 AWK851998:AXA851998 BGG851998:BGW851998 BQC851998:BQS851998 BZY851998:CAO851998 CJU851998:CKK851998 CTQ851998:CUG851998 DDM851998:DEC851998 DNI851998:DNY851998 DXE851998:DXU851998 EHA851998:EHQ851998 EQW851998:ERM851998 FAS851998:FBI851998 FKO851998:FLE851998 FUK851998:FVA851998 GEG851998:GEW851998 GOC851998:GOS851998 GXY851998:GYO851998 HHU851998:HIK851998 HRQ851998:HSG851998 IBM851998:ICC851998 ILI851998:ILY851998 IVE851998:IVU851998 JFA851998:JFQ851998 JOW851998:JPM851998 JYS851998:JZI851998 KIO851998:KJE851998 KSK851998:KTA851998 LCG851998:LCW851998 LMC851998:LMS851998 LVY851998:LWO851998 MFU851998:MGK851998 MPQ851998:MQG851998 MZM851998:NAC851998 NJI851998:NJY851998 NTE851998:NTU851998 ODA851998:ODQ851998 OMW851998:ONM851998 OWS851998:OXI851998 PGO851998:PHE851998 PQK851998:PRA851998 QAG851998:QAW851998 QKC851998:QKS851998 QTY851998:QUO851998 RDU851998:REK851998 RNQ851998:ROG851998 RXM851998:RYC851998 SHI851998:SHY851998 SRE851998:SRU851998 TBA851998:TBQ851998 TKW851998:TLM851998 TUS851998:TVI851998 UEO851998:UFE851998 UOK851998:UPA851998 UYG851998:UYW851998 VIC851998:VIS851998 VRY851998:VSO851998 WBU851998:WCK851998 WLQ851998:WMG851998 WVM851998:WWC851998 JA917534:JQ917534 SW917534:TM917534 ACS917534:ADI917534 AMO917534:ANE917534 AWK917534:AXA917534 BGG917534:BGW917534 BQC917534:BQS917534 BZY917534:CAO917534 CJU917534:CKK917534 CTQ917534:CUG917534 DDM917534:DEC917534 DNI917534:DNY917534 DXE917534:DXU917534 EHA917534:EHQ917534 EQW917534:ERM917534 FAS917534:FBI917534 FKO917534:FLE917534 FUK917534:FVA917534 GEG917534:GEW917534 GOC917534:GOS917534 GXY917534:GYO917534 HHU917534:HIK917534 HRQ917534:HSG917534 IBM917534:ICC917534 ILI917534:ILY917534 IVE917534:IVU917534 JFA917534:JFQ917534 JOW917534:JPM917534 JYS917534:JZI917534 KIO917534:KJE917534 KSK917534:KTA917534 LCG917534:LCW917534 LMC917534:LMS917534 LVY917534:LWO917534 MFU917534:MGK917534 MPQ917534:MQG917534 MZM917534:NAC917534 NJI917534:NJY917534 NTE917534:NTU917534 ODA917534:ODQ917534 OMW917534:ONM917534 OWS917534:OXI917534 PGO917534:PHE917534 PQK917534:PRA917534 QAG917534:QAW917534 QKC917534:QKS917534 QTY917534:QUO917534 RDU917534:REK917534 RNQ917534:ROG917534 RXM917534:RYC917534 SHI917534:SHY917534 SRE917534:SRU917534 TBA917534:TBQ917534 TKW917534:TLM917534 TUS917534:TVI917534 UEO917534:UFE917534 UOK917534:UPA917534 UYG917534:UYW917534 VIC917534:VIS917534 VRY917534:VSO917534 WBU917534:WCK917534 WLQ917534:WMG917534 WVM917534:WWC917534 JA983070:JQ983070 SW983070:TM983070 ACS983070:ADI983070 AMO983070:ANE983070 AWK983070:AXA983070 BGG983070:BGW983070 BQC983070:BQS983070 BZY983070:CAO983070 CJU983070:CKK983070 CTQ983070:CUG983070 DDM983070:DEC983070 DNI983070:DNY983070 DXE983070:DXU983070 EHA983070:EHQ983070 EQW983070:ERM983070 FAS983070:FBI983070 FKO983070:FLE983070 FUK983070:FVA983070 GEG983070:GEW983070 GOC983070:GOS983070 GXY983070:GYO983070 HHU983070:HIK983070 HRQ983070:HSG983070 IBM983070:ICC983070 ILI983070:ILY983070 IVE983070:IVU983070 JFA983070:JFQ983070 JOW983070:JPM983070 JYS983070:JZI983070 KIO983070:KJE983070 KSK983070:KTA983070 LCG983070:LCW983070 LMC983070:LMS983070 LVY983070:LWO983070 MFU983070:MGK983070 MPQ983070:MQG983070 MZM983070:NAC983070 NJI983070:NJY983070 NTE983070:NTU983070 ODA983070:ODQ983070 OMW983070:ONM983070 OWS983070:OXI983070 PGO983070:PHE983070 PQK983070:PRA983070 QAG983070:QAW983070 QKC983070:QKS983070 QTY983070:QUO983070 RDU983070:REK983070 RNQ983070:ROG983070 RXM983070:RYC983070 SHI983070:SHY983070 SRE983070:SRU983070 TBA983070:TBQ983070 TKW983070:TLM983070 TUS983070:TVI983070 UEO983070:UFE983070 UOK983070:UPA983070 UYG983070:UYW983070 VIC983070:VIS983070 VRY983070:VSO983070 WBU983070:WCK983070 WLQ983070:WMG983070 L65566:AB65566 L131102:AB131102 L196638:AB196638 L262174:AB262174 L327710:AB327710 L393246:AB393246 L458782:AB458782 L524318:AB524318 L589854:AB589854 L655390:AB655390 L720926:AB720926 L786462:AB786462 L851998:AB851998 L917534:AB917534 L983070:AB983070 L30:AB31"/>
    <dataValidation allowBlank="1" prompt="Для выбора выполните двойной щелчок левой клавиши мыши по соответствующей ячейке." sqref="JA65567:JQ65570 SW65567:TM65570 ACS65567:ADI65570 AMO65567:ANE65570 AWK65567:AXA65570 BGG65567:BGW65570 BQC65567:BQS65570 BZY65567:CAO65570 CJU65567:CKK65570 CTQ65567:CUG65570 DDM65567:DEC65570 DNI65567:DNY65570 DXE65567:DXU65570 EHA65567:EHQ65570 EQW65567:ERM65570 FAS65567:FBI65570 FKO65567:FLE65570 FUK65567:FVA65570 GEG65567:GEW65570 GOC65567:GOS65570 GXY65567:GYO65570 HHU65567:HIK65570 HRQ65567:HSG65570 IBM65567:ICC65570 ILI65567:ILY65570 IVE65567:IVU65570 JFA65567:JFQ65570 JOW65567:JPM65570 JYS65567:JZI65570 KIO65567:KJE65570 KSK65567:KTA65570 LCG65567:LCW65570 LMC65567:LMS65570 LVY65567:LWO65570 MFU65567:MGK65570 MPQ65567:MQG65570 MZM65567:NAC65570 NJI65567:NJY65570 NTE65567:NTU65570 ODA65567:ODQ65570 OMW65567:ONM65570 OWS65567:OXI65570 PGO65567:PHE65570 PQK65567:PRA65570 QAG65567:QAW65570 QKC65567:QKS65570 QTY65567:QUO65570 RDU65567:REK65570 RNQ65567:ROG65570 RXM65567:RYC65570 SHI65567:SHY65570 SRE65567:SRU65570 TBA65567:TBQ65570 TKW65567:TLM65570 TUS65567:TVI65570 UEO65567:UFE65570 UOK65567:UPA65570 UYG65567:UYW65570 VIC65567:VIS65570 VRY65567:VSO65570 WBU65567:WCK65570 WLQ65567:WMG65570 WVM65567:WWC65570 JA131103:JQ131106 SW131103:TM131106 ACS131103:ADI131106 AMO131103:ANE131106 AWK131103:AXA131106 BGG131103:BGW131106 BQC131103:BQS131106 BZY131103:CAO131106 CJU131103:CKK131106 CTQ131103:CUG131106 DDM131103:DEC131106 DNI131103:DNY131106 DXE131103:DXU131106 EHA131103:EHQ131106 EQW131103:ERM131106 FAS131103:FBI131106 FKO131103:FLE131106 FUK131103:FVA131106 GEG131103:GEW131106 GOC131103:GOS131106 GXY131103:GYO131106 HHU131103:HIK131106 HRQ131103:HSG131106 IBM131103:ICC131106 ILI131103:ILY131106 IVE131103:IVU131106 JFA131103:JFQ131106 JOW131103:JPM131106 JYS131103:JZI131106 KIO131103:KJE131106 KSK131103:KTA131106 LCG131103:LCW131106 LMC131103:LMS131106 LVY131103:LWO131106 MFU131103:MGK131106 MPQ131103:MQG131106 MZM131103:NAC131106 NJI131103:NJY131106 NTE131103:NTU131106 ODA131103:ODQ131106 OMW131103:ONM131106 OWS131103:OXI131106 PGO131103:PHE131106 PQK131103:PRA131106 QAG131103:QAW131106 QKC131103:QKS131106 QTY131103:QUO131106 RDU131103:REK131106 RNQ131103:ROG131106 RXM131103:RYC131106 SHI131103:SHY131106 SRE131103:SRU131106 TBA131103:TBQ131106 TKW131103:TLM131106 TUS131103:TVI131106 UEO131103:UFE131106 UOK131103:UPA131106 UYG131103:UYW131106 VIC131103:VIS131106 VRY131103:VSO131106 WBU131103:WCK131106 WLQ131103:WMG131106 WVM131103:WWC131106 JA196639:JQ196642 SW196639:TM196642 ACS196639:ADI196642 AMO196639:ANE196642 AWK196639:AXA196642 BGG196639:BGW196642 BQC196639:BQS196642 BZY196639:CAO196642 CJU196639:CKK196642 CTQ196639:CUG196642 DDM196639:DEC196642 DNI196639:DNY196642 DXE196639:DXU196642 EHA196639:EHQ196642 EQW196639:ERM196642 FAS196639:FBI196642 FKO196639:FLE196642 FUK196639:FVA196642 GEG196639:GEW196642 GOC196639:GOS196642 GXY196639:GYO196642 HHU196639:HIK196642 HRQ196639:HSG196642 IBM196639:ICC196642 ILI196639:ILY196642 IVE196639:IVU196642 JFA196639:JFQ196642 JOW196639:JPM196642 JYS196639:JZI196642 KIO196639:KJE196642 KSK196639:KTA196642 LCG196639:LCW196642 LMC196639:LMS196642 LVY196639:LWO196642 MFU196639:MGK196642 MPQ196639:MQG196642 MZM196639:NAC196642 NJI196639:NJY196642 NTE196639:NTU196642 ODA196639:ODQ196642 OMW196639:ONM196642 OWS196639:OXI196642 PGO196639:PHE196642 PQK196639:PRA196642 QAG196639:QAW196642 QKC196639:QKS196642 QTY196639:QUO196642 RDU196639:REK196642 RNQ196639:ROG196642 RXM196639:RYC196642 SHI196639:SHY196642 SRE196639:SRU196642 TBA196639:TBQ196642 TKW196639:TLM196642 TUS196639:TVI196642 UEO196639:UFE196642 UOK196639:UPA196642 UYG196639:UYW196642 VIC196639:VIS196642 VRY196639:VSO196642 WBU196639:WCK196642 WLQ196639:WMG196642 WVM196639:WWC196642 JA262175:JQ262178 SW262175:TM262178 ACS262175:ADI262178 AMO262175:ANE262178 AWK262175:AXA262178 BGG262175:BGW262178 BQC262175:BQS262178 BZY262175:CAO262178 CJU262175:CKK262178 CTQ262175:CUG262178 DDM262175:DEC262178 DNI262175:DNY262178 DXE262175:DXU262178 EHA262175:EHQ262178 EQW262175:ERM262178 FAS262175:FBI262178 FKO262175:FLE262178 FUK262175:FVA262178 GEG262175:GEW262178 GOC262175:GOS262178 GXY262175:GYO262178 HHU262175:HIK262178 HRQ262175:HSG262178 IBM262175:ICC262178 ILI262175:ILY262178 IVE262175:IVU262178 JFA262175:JFQ262178 JOW262175:JPM262178 JYS262175:JZI262178 KIO262175:KJE262178 KSK262175:KTA262178 LCG262175:LCW262178 LMC262175:LMS262178 LVY262175:LWO262178 MFU262175:MGK262178 MPQ262175:MQG262178 MZM262175:NAC262178 NJI262175:NJY262178 NTE262175:NTU262178 ODA262175:ODQ262178 OMW262175:ONM262178 OWS262175:OXI262178 PGO262175:PHE262178 PQK262175:PRA262178 QAG262175:QAW262178 QKC262175:QKS262178 QTY262175:QUO262178 RDU262175:REK262178 RNQ262175:ROG262178 RXM262175:RYC262178 SHI262175:SHY262178 SRE262175:SRU262178 TBA262175:TBQ262178 TKW262175:TLM262178 TUS262175:TVI262178 UEO262175:UFE262178 UOK262175:UPA262178 UYG262175:UYW262178 VIC262175:VIS262178 VRY262175:VSO262178 WBU262175:WCK262178 WLQ262175:WMG262178 WVM262175:WWC262178 JA327711:JQ327714 SW327711:TM327714 ACS327711:ADI327714 AMO327711:ANE327714 AWK327711:AXA327714 BGG327711:BGW327714 BQC327711:BQS327714 BZY327711:CAO327714 CJU327711:CKK327714 CTQ327711:CUG327714 DDM327711:DEC327714 DNI327711:DNY327714 DXE327711:DXU327714 EHA327711:EHQ327714 EQW327711:ERM327714 FAS327711:FBI327714 FKO327711:FLE327714 FUK327711:FVA327714 GEG327711:GEW327714 GOC327711:GOS327714 GXY327711:GYO327714 HHU327711:HIK327714 HRQ327711:HSG327714 IBM327711:ICC327714 ILI327711:ILY327714 IVE327711:IVU327714 JFA327711:JFQ327714 JOW327711:JPM327714 JYS327711:JZI327714 KIO327711:KJE327714 KSK327711:KTA327714 LCG327711:LCW327714 LMC327711:LMS327714 LVY327711:LWO327714 MFU327711:MGK327714 MPQ327711:MQG327714 MZM327711:NAC327714 NJI327711:NJY327714 NTE327711:NTU327714 ODA327711:ODQ327714 OMW327711:ONM327714 OWS327711:OXI327714 PGO327711:PHE327714 PQK327711:PRA327714 QAG327711:QAW327714 QKC327711:QKS327714 QTY327711:QUO327714 RDU327711:REK327714 RNQ327711:ROG327714 RXM327711:RYC327714 SHI327711:SHY327714 SRE327711:SRU327714 TBA327711:TBQ327714 TKW327711:TLM327714 TUS327711:TVI327714 UEO327711:UFE327714 UOK327711:UPA327714 UYG327711:UYW327714 VIC327711:VIS327714 VRY327711:VSO327714 WBU327711:WCK327714 WLQ327711:WMG327714 WVM327711:WWC327714 JA393247:JQ393250 SW393247:TM393250 ACS393247:ADI393250 AMO393247:ANE393250 AWK393247:AXA393250 BGG393247:BGW393250 BQC393247:BQS393250 BZY393247:CAO393250 CJU393247:CKK393250 CTQ393247:CUG393250 DDM393247:DEC393250 DNI393247:DNY393250 DXE393247:DXU393250 EHA393247:EHQ393250 EQW393247:ERM393250 FAS393247:FBI393250 FKO393247:FLE393250 FUK393247:FVA393250 GEG393247:GEW393250 GOC393247:GOS393250 GXY393247:GYO393250 HHU393247:HIK393250 HRQ393247:HSG393250 IBM393247:ICC393250 ILI393247:ILY393250 IVE393247:IVU393250 JFA393247:JFQ393250 JOW393247:JPM393250 JYS393247:JZI393250 KIO393247:KJE393250 KSK393247:KTA393250 LCG393247:LCW393250 LMC393247:LMS393250 LVY393247:LWO393250 MFU393247:MGK393250 MPQ393247:MQG393250 MZM393247:NAC393250 NJI393247:NJY393250 NTE393247:NTU393250 ODA393247:ODQ393250 OMW393247:ONM393250 OWS393247:OXI393250 PGO393247:PHE393250 PQK393247:PRA393250 QAG393247:QAW393250 QKC393247:QKS393250 QTY393247:QUO393250 RDU393247:REK393250 RNQ393247:ROG393250 RXM393247:RYC393250 SHI393247:SHY393250 SRE393247:SRU393250 TBA393247:TBQ393250 TKW393247:TLM393250 TUS393247:TVI393250 UEO393247:UFE393250 UOK393247:UPA393250 UYG393247:UYW393250 VIC393247:VIS393250 VRY393247:VSO393250 WBU393247:WCK393250 WLQ393247:WMG393250 WVM393247:WWC393250 JA458783:JQ458786 SW458783:TM458786 ACS458783:ADI458786 AMO458783:ANE458786 AWK458783:AXA458786 BGG458783:BGW458786 BQC458783:BQS458786 BZY458783:CAO458786 CJU458783:CKK458786 CTQ458783:CUG458786 DDM458783:DEC458786 DNI458783:DNY458786 DXE458783:DXU458786 EHA458783:EHQ458786 EQW458783:ERM458786 FAS458783:FBI458786 FKO458783:FLE458786 FUK458783:FVA458786 GEG458783:GEW458786 GOC458783:GOS458786 GXY458783:GYO458786 HHU458783:HIK458786 HRQ458783:HSG458786 IBM458783:ICC458786 ILI458783:ILY458786 IVE458783:IVU458786 JFA458783:JFQ458786 JOW458783:JPM458786 JYS458783:JZI458786 KIO458783:KJE458786 KSK458783:KTA458786 LCG458783:LCW458786 LMC458783:LMS458786 LVY458783:LWO458786 MFU458783:MGK458786 MPQ458783:MQG458786 MZM458783:NAC458786 NJI458783:NJY458786 NTE458783:NTU458786 ODA458783:ODQ458786 OMW458783:ONM458786 OWS458783:OXI458786 PGO458783:PHE458786 PQK458783:PRA458786 QAG458783:QAW458786 QKC458783:QKS458786 QTY458783:QUO458786 RDU458783:REK458786 RNQ458783:ROG458786 RXM458783:RYC458786 SHI458783:SHY458786 SRE458783:SRU458786 TBA458783:TBQ458786 TKW458783:TLM458786 TUS458783:TVI458786 UEO458783:UFE458786 UOK458783:UPA458786 UYG458783:UYW458786 VIC458783:VIS458786 VRY458783:VSO458786 WBU458783:WCK458786 WLQ458783:WMG458786 WVM458783:WWC458786 JA524319:JQ524322 SW524319:TM524322 ACS524319:ADI524322 AMO524319:ANE524322 AWK524319:AXA524322 BGG524319:BGW524322 BQC524319:BQS524322 BZY524319:CAO524322 CJU524319:CKK524322 CTQ524319:CUG524322 DDM524319:DEC524322 DNI524319:DNY524322 DXE524319:DXU524322 EHA524319:EHQ524322 EQW524319:ERM524322 FAS524319:FBI524322 FKO524319:FLE524322 FUK524319:FVA524322 GEG524319:GEW524322 GOC524319:GOS524322 GXY524319:GYO524322 HHU524319:HIK524322 HRQ524319:HSG524322 IBM524319:ICC524322 ILI524319:ILY524322 IVE524319:IVU524322 JFA524319:JFQ524322 JOW524319:JPM524322 JYS524319:JZI524322 KIO524319:KJE524322 KSK524319:KTA524322 LCG524319:LCW524322 LMC524319:LMS524322 LVY524319:LWO524322 MFU524319:MGK524322 MPQ524319:MQG524322 MZM524319:NAC524322 NJI524319:NJY524322 NTE524319:NTU524322 ODA524319:ODQ524322 OMW524319:ONM524322 OWS524319:OXI524322 PGO524319:PHE524322 PQK524319:PRA524322 QAG524319:QAW524322 QKC524319:QKS524322 QTY524319:QUO524322 RDU524319:REK524322 RNQ524319:ROG524322 RXM524319:RYC524322 SHI524319:SHY524322 SRE524319:SRU524322 TBA524319:TBQ524322 TKW524319:TLM524322 TUS524319:TVI524322 UEO524319:UFE524322 UOK524319:UPA524322 UYG524319:UYW524322 VIC524319:VIS524322 VRY524319:VSO524322 WBU524319:WCK524322 WLQ524319:WMG524322 WVM524319:WWC524322 JA589855:JQ589858 SW589855:TM589858 ACS589855:ADI589858 AMO589855:ANE589858 AWK589855:AXA589858 BGG589855:BGW589858 BQC589855:BQS589858 BZY589855:CAO589858 CJU589855:CKK589858 CTQ589855:CUG589858 DDM589855:DEC589858 DNI589855:DNY589858 DXE589855:DXU589858 EHA589855:EHQ589858 EQW589855:ERM589858 FAS589855:FBI589858 FKO589855:FLE589858 FUK589855:FVA589858 GEG589855:GEW589858 GOC589855:GOS589858 GXY589855:GYO589858 HHU589855:HIK589858 HRQ589855:HSG589858 IBM589855:ICC589858 ILI589855:ILY589858 IVE589855:IVU589858 JFA589855:JFQ589858 JOW589855:JPM589858 JYS589855:JZI589858 KIO589855:KJE589858 KSK589855:KTA589858 LCG589855:LCW589858 LMC589855:LMS589858 LVY589855:LWO589858 MFU589855:MGK589858 MPQ589855:MQG589858 MZM589855:NAC589858 NJI589855:NJY589858 NTE589855:NTU589858 ODA589855:ODQ589858 OMW589855:ONM589858 OWS589855:OXI589858 PGO589855:PHE589858 PQK589855:PRA589858 QAG589855:QAW589858 QKC589855:QKS589858 QTY589855:QUO589858 RDU589855:REK589858 RNQ589855:ROG589858 RXM589855:RYC589858 SHI589855:SHY589858 SRE589855:SRU589858 TBA589855:TBQ589858 TKW589855:TLM589858 TUS589855:TVI589858 UEO589855:UFE589858 UOK589855:UPA589858 UYG589855:UYW589858 VIC589855:VIS589858 VRY589855:VSO589858 WBU589855:WCK589858 WLQ589855:WMG589858 WVM589855:WWC589858 JA655391:JQ655394 SW655391:TM655394 ACS655391:ADI655394 AMO655391:ANE655394 AWK655391:AXA655394 BGG655391:BGW655394 BQC655391:BQS655394 BZY655391:CAO655394 CJU655391:CKK655394 CTQ655391:CUG655394 DDM655391:DEC655394 DNI655391:DNY655394 DXE655391:DXU655394 EHA655391:EHQ655394 EQW655391:ERM655394 FAS655391:FBI655394 FKO655391:FLE655394 FUK655391:FVA655394 GEG655391:GEW655394 GOC655391:GOS655394 GXY655391:GYO655394 HHU655391:HIK655394 HRQ655391:HSG655394 IBM655391:ICC655394 ILI655391:ILY655394 IVE655391:IVU655394 JFA655391:JFQ655394 JOW655391:JPM655394 JYS655391:JZI655394 KIO655391:KJE655394 KSK655391:KTA655394 LCG655391:LCW655394 LMC655391:LMS655394 LVY655391:LWO655394 MFU655391:MGK655394 MPQ655391:MQG655394 MZM655391:NAC655394 NJI655391:NJY655394 NTE655391:NTU655394 ODA655391:ODQ655394 OMW655391:ONM655394 OWS655391:OXI655394 PGO655391:PHE655394 PQK655391:PRA655394 QAG655391:QAW655394 QKC655391:QKS655394 QTY655391:QUO655394 RDU655391:REK655394 RNQ655391:ROG655394 RXM655391:RYC655394 SHI655391:SHY655394 SRE655391:SRU655394 TBA655391:TBQ655394 TKW655391:TLM655394 TUS655391:TVI655394 UEO655391:UFE655394 UOK655391:UPA655394 UYG655391:UYW655394 VIC655391:VIS655394 VRY655391:VSO655394 WBU655391:WCK655394 WLQ655391:WMG655394 WVM655391:WWC655394 JA720927:JQ720930 SW720927:TM720930 ACS720927:ADI720930 AMO720927:ANE720930 AWK720927:AXA720930 BGG720927:BGW720930 BQC720927:BQS720930 BZY720927:CAO720930 CJU720927:CKK720930 CTQ720927:CUG720930 DDM720927:DEC720930 DNI720927:DNY720930 DXE720927:DXU720930 EHA720927:EHQ720930 EQW720927:ERM720930 FAS720927:FBI720930 FKO720927:FLE720930 FUK720927:FVA720930 GEG720927:GEW720930 GOC720927:GOS720930 GXY720927:GYO720930 HHU720927:HIK720930 HRQ720927:HSG720930 IBM720927:ICC720930 ILI720927:ILY720930 IVE720927:IVU720930 JFA720927:JFQ720930 JOW720927:JPM720930 JYS720927:JZI720930 KIO720927:KJE720930 KSK720927:KTA720930 LCG720927:LCW720930 LMC720927:LMS720930 LVY720927:LWO720930 MFU720927:MGK720930 MPQ720927:MQG720930 MZM720927:NAC720930 NJI720927:NJY720930 NTE720927:NTU720930 ODA720927:ODQ720930 OMW720927:ONM720930 OWS720927:OXI720930 PGO720927:PHE720930 PQK720927:PRA720930 QAG720927:QAW720930 QKC720927:QKS720930 QTY720927:QUO720930 RDU720927:REK720930 RNQ720927:ROG720930 RXM720927:RYC720930 SHI720927:SHY720930 SRE720927:SRU720930 TBA720927:TBQ720930 TKW720927:TLM720930 TUS720927:TVI720930 UEO720927:UFE720930 UOK720927:UPA720930 UYG720927:UYW720930 VIC720927:VIS720930 VRY720927:VSO720930 WBU720927:WCK720930 WLQ720927:WMG720930 WVM720927:WWC720930 JA786463:JQ786466 SW786463:TM786466 ACS786463:ADI786466 AMO786463:ANE786466 AWK786463:AXA786466 BGG786463:BGW786466 BQC786463:BQS786466 BZY786463:CAO786466 CJU786463:CKK786466 CTQ786463:CUG786466 DDM786463:DEC786466 DNI786463:DNY786466 DXE786463:DXU786466 EHA786463:EHQ786466 EQW786463:ERM786466 FAS786463:FBI786466 FKO786463:FLE786466 FUK786463:FVA786466 GEG786463:GEW786466 GOC786463:GOS786466 GXY786463:GYO786466 HHU786463:HIK786466 HRQ786463:HSG786466 IBM786463:ICC786466 ILI786463:ILY786466 IVE786463:IVU786466 JFA786463:JFQ786466 JOW786463:JPM786466 JYS786463:JZI786466 KIO786463:KJE786466 KSK786463:KTA786466 LCG786463:LCW786466 LMC786463:LMS786466 LVY786463:LWO786466 MFU786463:MGK786466 MPQ786463:MQG786466 MZM786463:NAC786466 NJI786463:NJY786466 NTE786463:NTU786466 ODA786463:ODQ786466 OMW786463:ONM786466 OWS786463:OXI786466 PGO786463:PHE786466 PQK786463:PRA786466 QAG786463:QAW786466 QKC786463:QKS786466 QTY786463:QUO786466 RDU786463:REK786466 RNQ786463:ROG786466 RXM786463:RYC786466 SHI786463:SHY786466 SRE786463:SRU786466 TBA786463:TBQ786466 TKW786463:TLM786466 TUS786463:TVI786466 UEO786463:UFE786466 UOK786463:UPA786466 UYG786463:UYW786466 VIC786463:VIS786466 VRY786463:VSO786466 WBU786463:WCK786466 WLQ786463:WMG786466 WVM786463:WWC786466 JA851999:JQ852002 SW851999:TM852002 ACS851999:ADI852002 AMO851999:ANE852002 AWK851999:AXA852002 BGG851999:BGW852002 BQC851999:BQS852002 BZY851999:CAO852002 CJU851999:CKK852002 CTQ851999:CUG852002 DDM851999:DEC852002 DNI851999:DNY852002 DXE851999:DXU852002 EHA851999:EHQ852002 EQW851999:ERM852002 FAS851999:FBI852002 FKO851999:FLE852002 FUK851999:FVA852002 GEG851999:GEW852002 GOC851999:GOS852002 GXY851999:GYO852002 HHU851999:HIK852002 HRQ851999:HSG852002 IBM851999:ICC852002 ILI851999:ILY852002 IVE851999:IVU852002 JFA851999:JFQ852002 JOW851999:JPM852002 JYS851999:JZI852002 KIO851999:KJE852002 KSK851999:KTA852002 LCG851999:LCW852002 LMC851999:LMS852002 LVY851999:LWO852002 MFU851999:MGK852002 MPQ851999:MQG852002 MZM851999:NAC852002 NJI851999:NJY852002 NTE851999:NTU852002 ODA851999:ODQ852002 OMW851999:ONM852002 OWS851999:OXI852002 PGO851999:PHE852002 PQK851999:PRA852002 QAG851999:QAW852002 QKC851999:QKS852002 QTY851999:QUO852002 RDU851999:REK852002 RNQ851999:ROG852002 RXM851999:RYC852002 SHI851999:SHY852002 SRE851999:SRU852002 TBA851999:TBQ852002 TKW851999:TLM852002 TUS851999:TVI852002 UEO851999:UFE852002 UOK851999:UPA852002 UYG851999:UYW852002 VIC851999:VIS852002 VRY851999:VSO852002 WBU851999:WCK852002 WLQ851999:WMG852002 WVM851999:WWC852002 JA917535:JQ917538 SW917535:TM917538 ACS917535:ADI917538 AMO917535:ANE917538 AWK917535:AXA917538 BGG917535:BGW917538 BQC917535:BQS917538 BZY917535:CAO917538 CJU917535:CKK917538 CTQ917535:CUG917538 DDM917535:DEC917538 DNI917535:DNY917538 DXE917535:DXU917538 EHA917535:EHQ917538 EQW917535:ERM917538 FAS917535:FBI917538 FKO917535:FLE917538 FUK917535:FVA917538 GEG917535:GEW917538 GOC917535:GOS917538 GXY917535:GYO917538 HHU917535:HIK917538 HRQ917535:HSG917538 IBM917535:ICC917538 ILI917535:ILY917538 IVE917535:IVU917538 JFA917535:JFQ917538 JOW917535:JPM917538 JYS917535:JZI917538 KIO917535:KJE917538 KSK917535:KTA917538 LCG917535:LCW917538 LMC917535:LMS917538 LVY917535:LWO917538 MFU917535:MGK917538 MPQ917535:MQG917538 MZM917535:NAC917538 NJI917535:NJY917538 NTE917535:NTU917538 ODA917535:ODQ917538 OMW917535:ONM917538 OWS917535:OXI917538 PGO917535:PHE917538 PQK917535:PRA917538 QAG917535:QAW917538 QKC917535:QKS917538 QTY917535:QUO917538 RDU917535:REK917538 RNQ917535:ROG917538 RXM917535:RYC917538 SHI917535:SHY917538 SRE917535:SRU917538 TBA917535:TBQ917538 TKW917535:TLM917538 TUS917535:TVI917538 UEO917535:UFE917538 UOK917535:UPA917538 UYG917535:UYW917538 VIC917535:VIS917538 VRY917535:VSO917538 WBU917535:WCK917538 WLQ917535:WMG917538 WVM917535:WWC917538 JA983071:JQ983074 SW983071:TM983074 ACS983071:ADI983074 AMO983071:ANE983074 AWK983071:AXA983074 BGG983071:BGW983074 BQC983071:BQS983074 BZY983071:CAO983074 CJU983071:CKK983074 CTQ983071:CUG983074 DDM983071:DEC983074 DNI983071:DNY983074 DXE983071:DXU983074 EHA983071:EHQ983074 EQW983071:ERM983074 FAS983071:FBI983074 FKO983071:FLE983074 FUK983071:FVA983074 GEG983071:GEW983074 GOC983071:GOS983074 GXY983071:GYO983074 HHU983071:HIK983074 HRQ983071:HSG983074 IBM983071:ICC983074 ILI983071:ILY983074 IVE983071:IVU983074 JFA983071:JFQ983074 JOW983071:JPM983074 JYS983071:JZI983074 KIO983071:KJE983074 KSK983071:KTA983074 LCG983071:LCW983074 LMC983071:LMS983074 LVY983071:LWO983074 MFU983071:MGK983074 MPQ983071:MQG983074 MZM983071:NAC983074 NJI983071:NJY983074 NTE983071:NTU983074 ODA983071:ODQ983074 OMW983071:ONM983074 OWS983071:OXI983074 PGO983071:PHE983074 PQK983071:PRA983074 QAG983071:QAW983074 QKC983071:QKS983074 QTY983071:QUO983074 RDU983071:REK983074 RNQ983071:ROG983074 RXM983071:RYC983074 SHI983071:SHY983074 SRE983071:SRU983074 TBA983071:TBQ983074 TKW983071:TLM983074 TUS983071:TVI983074 UEO983071:UFE983074 UOK983071:UPA983074 UYG983071:UYW983074 VIC983071:VIS983074 VRY983071:VSO983074 WBU983071:WCK983074 WLQ983071:WMG983074 WVM983071:WWC983074 WVM983067:WWC983069 JA65563:JQ65565 SW65563:TM65565 ACS65563:ADI65565 AMO65563:ANE65565 AWK65563:AXA65565 BGG65563:BGW65565 BQC65563:BQS65565 BZY65563:CAO65565 CJU65563:CKK65565 CTQ65563:CUG65565 DDM65563:DEC65565 DNI65563:DNY65565 DXE65563:DXU65565 EHA65563:EHQ65565 EQW65563:ERM65565 FAS65563:FBI65565 FKO65563:FLE65565 FUK65563:FVA65565 GEG65563:GEW65565 GOC65563:GOS65565 GXY65563:GYO65565 HHU65563:HIK65565 HRQ65563:HSG65565 IBM65563:ICC65565 ILI65563:ILY65565 IVE65563:IVU65565 JFA65563:JFQ65565 JOW65563:JPM65565 JYS65563:JZI65565 KIO65563:KJE65565 KSK65563:KTA65565 LCG65563:LCW65565 LMC65563:LMS65565 LVY65563:LWO65565 MFU65563:MGK65565 MPQ65563:MQG65565 MZM65563:NAC65565 NJI65563:NJY65565 NTE65563:NTU65565 ODA65563:ODQ65565 OMW65563:ONM65565 OWS65563:OXI65565 PGO65563:PHE65565 PQK65563:PRA65565 QAG65563:QAW65565 QKC65563:QKS65565 QTY65563:QUO65565 RDU65563:REK65565 RNQ65563:ROG65565 RXM65563:RYC65565 SHI65563:SHY65565 SRE65563:SRU65565 TBA65563:TBQ65565 TKW65563:TLM65565 TUS65563:TVI65565 UEO65563:UFE65565 UOK65563:UPA65565 UYG65563:UYW65565 VIC65563:VIS65565 VRY65563:VSO65565 WBU65563:WCK65565 WLQ65563:WMG65565 WVM65563:WWC65565 JA131099:JQ131101 SW131099:TM131101 ACS131099:ADI131101 AMO131099:ANE131101 AWK131099:AXA131101 BGG131099:BGW131101 BQC131099:BQS131101 BZY131099:CAO131101 CJU131099:CKK131101 CTQ131099:CUG131101 DDM131099:DEC131101 DNI131099:DNY131101 DXE131099:DXU131101 EHA131099:EHQ131101 EQW131099:ERM131101 FAS131099:FBI131101 FKO131099:FLE131101 FUK131099:FVA131101 GEG131099:GEW131101 GOC131099:GOS131101 GXY131099:GYO131101 HHU131099:HIK131101 HRQ131099:HSG131101 IBM131099:ICC131101 ILI131099:ILY131101 IVE131099:IVU131101 JFA131099:JFQ131101 JOW131099:JPM131101 JYS131099:JZI131101 KIO131099:KJE131101 KSK131099:KTA131101 LCG131099:LCW131101 LMC131099:LMS131101 LVY131099:LWO131101 MFU131099:MGK131101 MPQ131099:MQG131101 MZM131099:NAC131101 NJI131099:NJY131101 NTE131099:NTU131101 ODA131099:ODQ131101 OMW131099:ONM131101 OWS131099:OXI131101 PGO131099:PHE131101 PQK131099:PRA131101 QAG131099:QAW131101 QKC131099:QKS131101 QTY131099:QUO131101 RDU131099:REK131101 RNQ131099:ROG131101 RXM131099:RYC131101 SHI131099:SHY131101 SRE131099:SRU131101 TBA131099:TBQ131101 TKW131099:TLM131101 TUS131099:TVI131101 UEO131099:UFE131101 UOK131099:UPA131101 UYG131099:UYW131101 VIC131099:VIS131101 VRY131099:VSO131101 WBU131099:WCK131101 WLQ131099:WMG131101 WVM131099:WWC131101 JA196635:JQ196637 SW196635:TM196637 ACS196635:ADI196637 AMO196635:ANE196637 AWK196635:AXA196637 BGG196635:BGW196637 BQC196635:BQS196637 BZY196635:CAO196637 CJU196635:CKK196637 CTQ196635:CUG196637 DDM196635:DEC196637 DNI196635:DNY196637 DXE196635:DXU196637 EHA196635:EHQ196637 EQW196635:ERM196637 FAS196635:FBI196637 FKO196635:FLE196637 FUK196635:FVA196637 GEG196635:GEW196637 GOC196635:GOS196637 GXY196635:GYO196637 HHU196635:HIK196637 HRQ196635:HSG196637 IBM196635:ICC196637 ILI196635:ILY196637 IVE196635:IVU196637 JFA196635:JFQ196637 JOW196635:JPM196637 JYS196635:JZI196637 KIO196635:KJE196637 KSK196635:KTA196637 LCG196635:LCW196637 LMC196635:LMS196637 LVY196635:LWO196637 MFU196635:MGK196637 MPQ196635:MQG196637 MZM196635:NAC196637 NJI196635:NJY196637 NTE196635:NTU196637 ODA196635:ODQ196637 OMW196635:ONM196637 OWS196635:OXI196637 PGO196635:PHE196637 PQK196635:PRA196637 QAG196635:QAW196637 QKC196635:QKS196637 QTY196635:QUO196637 RDU196635:REK196637 RNQ196635:ROG196637 RXM196635:RYC196637 SHI196635:SHY196637 SRE196635:SRU196637 TBA196635:TBQ196637 TKW196635:TLM196637 TUS196635:TVI196637 UEO196635:UFE196637 UOK196635:UPA196637 UYG196635:UYW196637 VIC196635:VIS196637 VRY196635:VSO196637 WBU196635:WCK196637 WLQ196635:WMG196637 WVM196635:WWC196637 JA262171:JQ262173 SW262171:TM262173 ACS262171:ADI262173 AMO262171:ANE262173 AWK262171:AXA262173 BGG262171:BGW262173 BQC262171:BQS262173 BZY262171:CAO262173 CJU262171:CKK262173 CTQ262171:CUG262173 DDM262171:DEC262173 DNI262171:DNY262173 DXE262171:DXU262173 EHA262171:EHQ262173 EQW262171:ERM262173 FAS262171:FBI262173 FKO262171:FLE262173 FUK262171:FVA262173 GEG262171:GEW262173 GOC262171:GOS262173 GXY262171:GYO262173 HHU262171:HIK262173 HRQ262171:HSG262173 IBM262171:ICC262173 ILI262171:ILY262173 IVE262171:IVU262173 JFA262171:JFQ262173 JOW262171:JPM262173 JYS262171:JZI262173 KIO262171:KJE262173 KSK262171:KTA262173 LCG262171:LCW262173 LMC262171:LMS262173 LVY262171:LWO262173 MFU262171:MGK262173 MPQ262171:MQG262173 MZM262171:NAC262173 NJI262171:NJY262173 NTE262171:NTU262173 ODA262171:ODQ262173 OMW262171:ONM262173 OWS262171:OXI262173 PGO262171:PHE262173 PQK262171:PRA262173 QAG262171:QAW262173 QKC262171:QKS262173 QTY262171:QUO262173 RDU262171:REK262173 RNQ262171:ROG262173 RXM262171:RYC262173 SHI262171:SHY262173 SRE262171:SRU262173 TBA262171:TBQ262173 TKW262171:TLM262173 TUS262171:TVI262173 UEO262171:UFE262173 UOK262171:UPA262173 UYG262171:UYW262173 VIC262171:VIS262173 VRY262171:VSO262173 WBU262171:WCK262173 WLQ262171:WMG262173 WVM262171:WWC262173 JA327707:JQ327709 SW327707:TM327709 ACS327707:ADI327709 AMO327707:ANE327709 AWK327707:AXA327709 BGG327707:BGW327709 BQC327707:BQS327709 BZY327707:CAO327709 CJU327707:CKK327709 CTQ327707:CUG327709 DDM327707:DEC327709 DNI327707:DNY327709 DXE327707:DXU327709 EHA327707:EHQ327709 EQW327707:ERM327709 FAS327707:FBI327709 FKO327707:FLE327709 FUK327707:FVA327709 GEG327707:GEW327709 GOC327707:GOS327709 GXY327707:GYO327709 HHU327707:HIK327709 HRQ327707:HSG327709 IBM327707:ICC327709 ILI327707:ILY327709 IVE327707:IVU327709 JFA327707:JFQ327709 JOW327707:JPM327709 JYS327707:JZI327709 KIO327707:KJE327709 KSK327707:KTA327709 LCG327707:LCW327709 LMC327707:LMS327709 LVY327707:LWO327709 MFU327707:MGK327709 MPQ327707:MQG327709 MZM327707:NAC327709 NJI327707:NJY327709 NTE327707:NTU327709 ODA327707:ODQ327709 OMW327707:ONM327709 OWS327707:OXI327709 PGO327707:PHE327709 PQK327707:PRA327709 QAG327707:QAW327709 QKC327707:QKS327709 QTY327707:QUO327709 RDU327707:REK327709 RNQ327707:ROG327709 RXM327707:RYC327709 SHI327707:SHY327709 SRE327707:SRU327709 TBA327707:TBQ327709 TKW327707:TLM327709 TUS327707:TVI327709 UEO327707:UFE327709 UOK327707:UPA327709 UYG327707:UYW327709 VIC327707:VIS327709 VRY327707:VSO327709 WBU327707:WCK327709 WLQ327707:WMG327709 WVM327707:WWC327709 JA393243:JQ393245 SW393243:TM393245 ACS393243:ADI393245 AMO393243:ANE393245 AWK393243:AXA393245 BGG393243:BGW393245 BQC393243:BQS393245 BZY393243:CAO393245 CJU393243:CKK393245 CTQ393243:CUG393245 DDM393243:DEC393245 DNI393243:DNY393245 DXE393243:DXU393245 EHA393243:EHQ393245 EQW393243:ERM393245 FAS393243:FBI393245 FKO393243:FLE393245 FUK393243:FVA393245 GEG393243:GEW393245 GOC393243:GOS393245 GXY393243:GYO393245 HHU393243:HIK393245 HRQ393243:HSG393245 IBM393243:ICC393245 ILI393243:ILY393245 IVE393243:IVU393245 JFA393243:JFQ393245 JOW393243:JPM393245 JYS393243:JZI393245 KIO393243:KJE393245 KSK393243:KTA393245 LCG393243:LCW393245 LMC393243:LMS393245 LVY393243:LWO393245 MFU393243:MGK393245 MPQ393243:MQG393245 MZM393243:NAC393245 NJI393243:NJY393245 NTE393243:NTU393245 ODA393243:ODQ393245 OMW393243:ONM393245 OWS393243:OXI393245 PGO393243:PHE393245 PQK393243:PRA393245 QAG393243:QAW393245 QKC393243:QKS393245 QTY393243:QUO393245 RDU393243:REK393245 RNQ393243:ROG393245 RXM393243:RYC393245 SHI393243:SHY393245 SRE393243:SRU393245 TBA393243:TBQ393245 TKW393243:TLM393245 TUS393243:TVI393245 UEO393243:UFE393245 UOK393243:UPA393245 UYG393243:UYW393245 VIC393243:VIS393245 VRY393243:VSO393245 WBU393243:WCK393245 WLQ393243:WMG393245 WVM393243:WWC393245 JA458779:JQ458781 SW458779:TM458781 ACS458779:ADI458781 AMO458779:ANE458781 AWK458779:AXA458781 BGG458779:BGW458781 BQC458779:BQS458781 BZY458779:CAO458781 CJU458779:CKK458781 CTQ458779:CUG458781 DDM458779:DEC458781 DNI458779:DNY458781 DXE458779:DXU458781 EHA458779:EHQ458781 EQW458779:ERM458781 FAS458779:FBI458781 FKO458779:FLE458781 FUK458779:FVA458781 GEG458779:GEW458781 GOC458779:GOS458781 GXY458779:GYO458781 HHU458779:HIK458781 HRQ458779:HSG458781 IBM458779:ICC458781 ILI458779:ILY458781 IVE458779:IVU458781 JFA458779:JFQ458781 JOW458779:JPM458781 JYS458779:JZI458781 KIO458779:KJE458781 KSK458779:KTA458781 LCG458779:LCW458781 LMC458779:LMS458781 LVY458779:LWO458781 MFU458779:MGK458781 MPQ458779:MQG458781 MZM458779:NAC458781 NJI458779:NJY458781 NTE458779:NTU458781 ODA458779:ODQ458781 OMW458779:ONM458781 OWS458779:OXI458781 PGO458779:PHE458781 PQK458779:PRA458781 QAG458779:QAW458781 QKC458779:QKS458781 QTY458779:QUO458781 RDU458779:REK458781 RNQ458779:ROG458781 RXM458779:RYC458781 SHI458779:SHY458781 SRE458779:SRU458781 TBA458779:TBQ458781 TKW458779:TLM458781 TUS458779:TVI458781 UEO458779:UFE458781 UOK458779:UPA458781 UYG458779:UYW458781 VIC458779:VIS458781 VRY458779:VSO458781 WBU458779:WCK458781 WLQ458779:WMG458781 WVM458779:WWC458781 JA524315:JQ524317 SW524315:TM524317 ACS524315:ADI524317 AMO524315:ANE524317 AWK524315:AXA524317 BGG524315:BGW524317 BQC524315:BQS524317 BZY524315:CAO524317 CJU524315:CKK524317 CTQ524315:CUG524317 DDM524315:DEC524317 DNI524315:DNY524317 DXE524315:DXU524317 EHA524315:EHQ524317 EQW524315:ERM524317 FAS524315:FBI524317 FKO524315:FLE524317 FUK524315:FVA524317 GEG524315:GEW524317 GOC524315:GOS524317 GXY524315:GYO524317 HHU524315:HIK524317 HRQ524315:HSG524317 IBM524315:ICC524317 ILI524315:ILY524317 IVE524315:IVU524317 JFA524315:JFQ524317 JOW524315:JPM524317 JYS524315:JZI524317 KIO524315:KJE524317 KSK524315:KTA524317 LCG524315:LCW524317 LMC524315:LMS524317 LVY524315:LWO524317 MFU524315:MGK524317 MPQ524315:MQG524317 MZM524315:NAC524317 NJI524315:NJY524317 NTE524315:NTU524317 ODA524315:ODQ524317 OMW524315:ONM524317 OWS524315:OXI524317 PGO524315:PHE524317 PQK524315:PRA524317 QAG524315:QAW524317 QKC524315:QKS524317 QTY524315:QUO524317 RDU524315:REK524317 RNQ524315:ROG524317 RXM524315:RYC524317 SHI524315:SHY524317 SRE524315:SRU524317 TBA524315:TBQ524317 TKW524315:TLM524317 TUS524315:TVI524317 UEO524315:UFE524317 UOK524315:UPA524317 UYG524315:UYW524317 VIC524315:VIS524317 VRY524315:VSO524317 WBU524315:WCK524317 WLQ524315:WMG524317 WVM524315:WWC524317 JA589851:JQ589853 SW589851:TM589853 ACS589851:ADI589853 AMO589851:ANE589853 AWK589851:AXA589853 BGG589851:BGW589853 BQC589851:BQS589853 BZY589851:CAO589853 CJU589851:CKK589853 CTQ589851:CUG589853 DDM589851:DEC589853 DNI589851:DNY589853 DXE589851:DXU589853 EHA589851:EHQ589853 EQW589851:ERM589853 FAS589851:FBI589853 FKO589851:FLE589853 FUK589851:FVA589853 GEG589851:GEW589853 GOC589851:GOS589853 GXY589851:GYO589853 HHU589851:HIK589853 HRQ589851:HSG589853 IBM589851:ICC589853 ILI589851:ILY589853 IVE589851:IVU589853 JFA589851:JFQ589853 JOW589851:JPM589853 JYS589851:JZI589853 KIO589851:KJE589853 KSK589851:KTA589853 LCG589851:LCW589853 LMC589851:LMS589853 LVY589851:LWO589853 MFU589851:MGK589853 MPQ589851:MQG589853 MZM589851:NAC589853 NJI589851:NJY589853 NTE589851:NTU589853 ODA589851:ODQ589853 OMW589851:ONM589853 OWS589851:OXI589853 PGO589851:PHE589853 PQK589851:PRA589853 QAG589851:QAW589853 QKC589851:QKS589853 QTY589851:QUO589853 RDU589851:REK589853 RNQ589851:ROG589853 RXM589851:RYC589853 SHI589851:SHY589853 SRE589851:SRU589853 TBA589851:TBQ589853 TKW589851:TLM589853 TUS589851:TVI589853 UEO589851:UFE589853 UOK589851:UPA589853 UYG589851:UYW589853 VIC589851:VIS589853 VRY589851:VSO589853 WBU589851:WCK589853 WLQ589851:WMG589853 WVM589851:WWC589853 JA655387:JQ655389 SW655387:TM655389 ACS655387:ADI655389 AMO655387:ANE655389 AWK655387:AXA655389 BGG655387:BGW655389 BQC655387:BQS655389 BZY655387:CAO655389 CJU655387:CKK655389 CTQ655387:CUG655389 DDM655387:DEC655389 DNI655387:DNY655389 DXE655387:DXU655389 EHA655387:EHQ655389 EQW655387:ERM655389 FAS655387:FBI655389 FKO655387:FLE655389 FUK655387:FVA655389 GEG655387:GEW655389 GOC655387:GOS655389 GXY655387:GYO655389 HHU655387:HIK655389 HRQ655387:HSG655389 IBM655387:ICC655389 ILI655387:ILY655389 IVE655387:IVU655389 JFA655387:JFQ655389 JOW655387:JPM655389 JYS655387:JZI655389 KIO655387:KJE655389 KSK655387:KTA655389 LCG655387:LCW655389 LMC655387:LMS655389 LVY655387:LWO655389 MFU655387:MGK655389 MPQ655387:MQG655389 MZM655387:NAC655389 NJI655387:NJY655389 NTE655387:NTU655389 ODA655387:ODQ655389 OMW655387:ONM655389 OWS655387:OXI655389 PGO655387:PHE655389 PQK655387:PRA655389 QAG655387:QAW655389 QKC655387:QKS655389 QTY655387:QUO655389 RDU655387:REK655389 RNQ655387:ROG655389 RXM655387:RYC655389 SHI655387:SHY655389 SRE655387:SRU655389 TBA655387:TBQ655389 TKW655387:TLM655389 TUS655387:TVI655389 UEO655387:UFE655389 UOK655387:UPA655389 UYG655387:UYW655389 VIC655387:VIS655389 VRY655387:VSO655389 WBU655387:WCK655389 WLQ655387:WMG655389 WVM655387:WWC655389 JA720923:JQ720925 SW720923:TM720925 ACS720923:ADI720925 AMO720923:ANE720925 AWK720923:AXA720925 BGG720923:BGW720925 BQC720923:BQS720925 BZY720923:CAO720925 CJU720923:CKK720925 CTQ720923:CUG720925 DDM720923:DEC720925 DNI720923:DNY720925 DXE720923:DXU720925 EHA720923:EHQ720925 EQW720923:ERM720925 FAS720923:FBI720925 FKO720923:FLE720925 FUK720923:FVA720925 GEG720923:GEW720925 GOC720923:GOS720925 GXY720923:GYO720925 HHU720923:HIK720925 HRQ720923:HSG720925 IBM720923:ICC720925 ILI720923:ILY720925 IVE720923:IVU720925 JFA720923:JFQ720925 JOW720923:JPM720925 JYS720923:JZI720925 KIO720923:KJE720925 KSK720923:KTA720925 LCG720923:LCW720925 LMC720923:LMS720925 LVY720923:LWO720925 MFU720923:MGK720925 MPQ720923:MQG720925 MZM720923:NAC720925 NJI720923:NJY720925 NTE720923:NTU720925 ODA720923:ODQ720925 OMW720923:ONM720925 OWS720923:OXI720925 PGO720923:PHE720925 PQK720923:PRA720925 QAG720923:QAW720925 QKC720923:QKS720925 QTY720923:QUO720925 RDU720923:REK720925 RNQ720923:ROG720925 RXM720923:RYC720925 SHI720923:SHY720925 SRE720923:SRU720925 TBA720923:TBQ720925 TKW720923:TLM720925 TUS720923:TVI720925 UEO720923:UFE720925 UOK720923:UPA720925 UYG720923:UYW720925 VIC720923:VIS720925 VRY720923:VSO720925 WBU720923:WCK720925 WLQ720923:WMG720925 WVM720923:WWC720925 JA786459:JQ786461 SW786459:TM786461 ACS786459:ADI786461 AMO786459:ANE786461 AWK786459:AXA786461 BGG786459:BGW786461 BQC786459:BQS786461 BZY786459:CAO786461 CJU786459:CKK786461 CTQ786459:CUG786461 DDM786459:DEC786461 DNI786459:DNY786461 DXE786459:DXU786461 EHA786459:EHQ786461 EQW786459:ERM786461 FAS786459:FBI786461 FKO786459:FLE786461 FUK786459:FVA786461 GEG786459:GEW786461 GOC786459:GOS786461 GXY786459:GYO786461 HHU786459:HIK786461 HRQ786459:HSG786461 IBM786459:ICC786461 ILI786459:ILY786461 IVE786459:IVU786461 JFA786459:JFQ786461 JOW786459:JPM786461 JYS786459:JZI786461 KIO786459:KJE786461 KSK786459:KTA786461 LCG786459:LCW786461 LMC786459:LMS786461 LVY786459:LWO786461 MFU786459:MGK786461 MPQ786459:MQG786461 MZM786459:NAC786461 NJI786459:NJY786461 NTE786459:NTU786461 ODA786459:ODQ786461 OMW786459:ONM786461 OWS786459:OXI786461 PGO786459:PHE786461 PQK786459:PRA786461 QAG786459:QAW786461 QKC786459:QKS786461 QTY786459:QUO786461 RDU786459:REK786461 RNQ786459:ROG786461 RXM786459:RYC786461 SHI786459:SHY786461 SRE786459:SRU786461 TBA786459:TBQ786461 TKW786459:TLM786461 TUS786459:TVI786461 UEO786459:UFE786461 UOK786459:UPA786461 UYG786459:UYW786461 VIC786459:VIS786461 VRY786459:VSO786461 WBU786459:WCK786461 WLQ786459:WMG786461 WVM786459:WWC786461 JA851995:JQ851997 SW851995:TM851997 ACS851995:ADI851997 AMO851995:ANE851997 AWK851995:AXA851997 BGG851995:BGW851997 BQC851995:BQS851997 BZY851995:CAO851997 CJU851995:CKK851997 CTQ851995:CUG851997 DDM851995:DEC851997 DNI851995:DNY851997 DXE851995:DXU851997 EHA851995:EHQ851997 EQW851995:ERM851997 FAS851995:FBI851997 FKO851995:FLE851997 FUK851995:FVA851997 GEG851995:GEW851997 GOC851995:GOS851997 GXY851995:GYO851997 HHU851995:HIK851997 HRQ851995:HSG851997 IBM851995:ICC851997 ILI851995:ILY851997 IVE851995:IVU851997 JFA851995:JFQ851997 JOW851995:JPM851997 JYS851995:JZI851997 KIO851995:KJE851997 KSK851995:KTA851997 LCG851995:LCW851997 LMC851995:LMS851997 LVY851995:LWO851997 MFU851995:MGK851997 MPQ851995:MQG851997 MZM851995:NAC851997 NJI851995:NJY851997 NTE851995:NTU851997 ODA851995:ODQ851997 OMW851995:ONM851997 OWS851995:OXI851997 PGO851995:PHE851997 PQK851995:PRA851997 QAG851995:QAW851997 QKC851995:QKS851997 QTY851995:QUO851997 RDU851995:REK851997 RNQ851995:ROG851997 RXM851995:RYC851997 SHI851995:SHY851997 SRE851995:SRU851997 TBA851995:TBQ851997 TKW851995:TLM851997 TUS851995:TVI851997 UEO851995:UFE851997 UOK851995:UPA851997 UYG851995:UYW851997 VIC851995:VIS851997 VRY851995:VSO851997 WBU851995:WCK851997 WLQ851995:WMG851997 WVM851995:WWC851997 JA917531:JQ917533 SW917531:TM917533 ACS917531:ADI917533 AMO917531:ANE917533 AWK917531:AXA917533 BGG917531:BGW917533 BQC917531:BQS917533 BZY917531:CAO917533 CJU917531:CKK917533 CTQ917531:CUG917533 DDM917531:DEC917533 DNI917531:DNY917533 DXE917531:DXU917533 EHA917531:EHQ917533 EQW917531:ERM917533 FAS917531:FBI917533 FKO917531:FLE917533 FUK917531:FVA917533 GEG917531:GEW917533 GOC917531:GOS917533 GXY917531:GYO917533 HHU917531:HIK917533 HRQ917531:HSG917533 IBM917531:ICC917533 ILI917531:ILY917533 IVE917531:IVU917533 JFA917531:JFQ917533 JOW917531:JPM917533 JYS917531:JZI917533 KIO917531:KJE917533 KSK917531:KTA917533 LCG917531:LCW917533 LMC917531:LMS917533 LVY917531:LWO917533 MFU917531:MGK917533 MPQ917531:MQG917533 MZM917531:NAC917533 NJI917531:NJY917533 NTE917531:NTU917533 ODA917531:ODQ917533 OMW917531:ONM917533 OWS917531:OXI917533 PGO917531:PHE917533 PQK917531:PRA917533 QAG917531:QAW917533 QKC917531:QKS917533 QTY917531:QUO917533 RDU917531:REK917533 RNQ917531:ROG917533 RXM917531:RYC917533 SHI917531:SHY917533 SRE917531:SRU917533 TBA917531:TBQ917533 TKW917531:TLM917533 TUS917531:TVI917533 UEO917531:UFE917533 UOK917531:UPA917533 UYG917531:UYW917533 VIC917531:VIS917533 VRY917531:VSO917533 WBU917531:WCK917533 WLQ917531:WMG917533 WVM917531:WWC917533 JA983067:JQ983069 SW983067:TM983069 ACS983067:ADI983069 AMO983067:ANE983069 AWK983067:AXA983069 BGG983067:BGW983069 BQC983067:BQS983069 BZY983067:CAO983069 CJU983067:CKK983069 CTQ983067:CUG983069 DDM983067:DEC983069 DNI983067:DNY983069 DXE983067:DXU983069 EHA983067:EHQ983069 EQW983067:ERM983069 FAS983067:FBI983069 FKO983067:FLE983069 FUK983067:FVA983069 GEG983067:GEW983069 GOC983067:GOS983069 GXY983067:GYO983069 HHU983067:HIK983069 HRQ983067:HSG983069 IBM983067:ICC983069 ILI983067:ILY983069 IVE983067:IVU983069 JFA983067:JFQ983069 JOW983067:JPM983069 JYS983067:JZI983069 KIO983067:KJE983069 KSK983067:KTA983069 LCG983067:LCW983069 LMC983067:LMS983069 LVY983067:LWO983069 MFU983067:MGK983069 MPQ983067:MQG983069 MZM983067:NAC983069 NJI983067:NJY983069 NTE983067:NTU983069 ODA983067:ODQ983069 OMW983067:ONM983069 OWS983067:OXI983069 PGO983067:PHE983069 PQK983067:PRA983069 QAG983067:QAW983069 QKC983067:QKS983069 QTY983067:QUO983069 RDU983067:REK983069 RNQ983067:ROG983069 RXM983067:RYC983069 SHI983067:SHY983069 SRE983067:SRU983069 TBA983067:TBQ983069 TKW983067:TLM983069 TUS983067:TVI983069 UEO983067:UFE983069 UOK983067:UPA983069 UYG983067:UYW983069 VIC983067:VIS983069 VRY983067:VSO983069 WBU983067:WCK983069 WLQ983067:WMG983069 WVM32:WWC34 WLQ32:WMG34 WBU32:WCK34 VRY32:VSO34 VIC32:VIS34 UYG32:UYW34 UOK32:UPA34 UEO32:UFE34 TUS32:TVI34 TKW32:TLM34 TBA32:TBQ34 SRE32:SRU34 SHI32:SHY34 RXM32:RYC34 RNQ32:ROG34 RDU32:REK34 QTY32:QUO34 QKC32:QKS34 QAG32:QAW34 PQK32:PRA34 PGO32:PHE34 OWS32:OXI34 OMW32:ONM34 ODA32:ODQ34 NTE32:NTU34 NJI32:NJY34 MZM32:NAC34 MPQ32:MQG34 MFU32:MGK34 LVY32:LWO34 LMC32:LMS34 LCG32:LCW34 KSK32:KTA34 KIO32:KJE34 JYS32:JZI34 JOW32:JPM34 JFA32:JFQ34 IVE32:IVU34 ILI32:ILY34 IBM32:ICC34 HRQ32:HSG34 HHU32:HIK34 GXY32:GYO34 GOC32:GOS34 GEG32:GEW34 FUK32:FVA34 FKO32:FLE34 FAS32:FBI34 EQW32:ERM34 EHA32:EHQ34 DXE32:DXU34 DNI32:DNY34 DDM32:DEC34 CTQ32:CUG34 CJU32:CKK34 BZY32:CAO34 BQC32:BQS34 BGG32:BGW34 AWK32:AXA34 AMO32:ANE34 ACS32:ADI34 SW32:TM34 JA32:JQ34 SW27:TM29 JA27:JQ29 WVM27:WWC29 WLQ27:WMG29 WBU27:WCK29 VRY27:VSO29 VIC27:VIS29 UYG27:UYW29 UOK27:UPA29 UEO27:UFE29 TUS27:TVI29 TKW27:TLM29 TBA27:TBQ29 SRE27:SRU29 SHI27:SHY29 RXM27:RYC29 RNQ27:ROG29 RDU27:REK29 QTY27:QUO29 QKC27:QKS29 QAG27:QAW29 PQK27:PRA29 PGO27:PHE29 OWS27:OXI29 OMW27:ONM29 ODA27:ODQ29 NTE27:NTU29 NJI27:NJY29 MZM27:NAC29 MPQ27:MQG29 MFU27:MGK29 LVY27:LWO29 LMC27:LMS29 LCG27:LCW29 KSK27:KTA29 KIO27:KJE29 JYS27:JZI29 JOW27:JPM29 JFA27:JFQ29 IVE27:IVU29 ILI27:ILY29 IBM27:ICC29 HRQ27:HSG29 HHU27:HIK29 GXY27:GYO29 GOC27:GOS29 GEG27:GEW29 FUK27:FVA29 FKO27:FLE29 FAS27:FBI29 EQW27:ERM29 EHA27:EHQ29 DXE27:DXU29 DNI27:DNY29 DDM27:DEC29 CTQ27:CUG29 CJU27:CKK29 BZY27:CAO29 BQC27:BQS29 BGG27:BGW29 AWK27:AXA29 AMO27:ANE29 ACS27:ADI29 L27:Z29 L65567:AB65570 L131103:AB131106 L196639:AB196642 L262175:AB262178 L327711:AB327714 L393247:AB393250 L458783:AB458786 L524319:AB524322 L589855:AB589858 L655391:AB655394 L720927:AB720930 L786463:AB786466 L851999:AB852002 L917535:AB917538 L983071:AB983074 L65563:AB65565 L131099:AB131101 L196635:AB196637 L262171:AB262173 L327707:AB327709 L393243:AB393245 L458779:AB458781 L524315:AB524317 L589851:AB589853 L655387:AB655389 L720923:AB720925 L786459:AB786461 L851995:AB851997 L917531:AB917533 L983067:AB983069 L32:AB34 AA27 AA28:AB29"/>
    <dataValidation type="list" allowBlank="1" showInputMessage="1" showErrorMessage="1" errorTitle="Ошибка" error="Выберите значение из списка" sqref="WVP98306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O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O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O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O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O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O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O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O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O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O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O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O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O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O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O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formula1>kind_of_cons</formula1>
    </dataValidation>
    <dataValidation type="textLength" operator="lessThanOrEqual" allowBlank="1" showInputMessage="1" showErrorMessage="1" errorTitle="Ошибка" error="Допускается ввод не более 900 символов!" sqref="WWC983058:WWC983064 JQ18:JQ24 TM18:TM24 ADI18:ADI24 ANE18:ANE24 AXA18:AXA24 BGW18:BGW24 BQS18:BQS24 CAO18:CAO24 CKK18:CKK24 CUG18:CUG24 DEC18:DEC24 DNY18:DNY24 DXU18:DXU24 EHQ18:EHQ24 ERM18:ERM24 FBI18:FBI24 FLE18:FLE24 FVA18:FVA24 GEW18:GEW24 GOS18:GOS24 GYO18:GYO24 HIK18:HIK24 HSG18:HSG24 ICC18:ICC24 ILY18:ILY24 IVU18:IVU24 JFQ18:JFQ24 JPM18:JPM24 JZI18:JZI24 KJE18:KJE24 KTA18:KTA24 LCW18:LCW24 LMS18:LMS24 LWO18:LWO24 MGK18:MGK24 MQG18:MQG24 NAC18:NAC24 NJY18:NJY24 NTU18:NTU24 ODQ18:ODQ24 ONM18:ONM24 OXI18:OXI24 PHE18:PHE24 PRA18:PRA24 QAW18:QAW24 QKS18:QKS24 QUO18:QUO24 REK18:REK24 ROG18:ROG24 RYC18:RYC24 SHY18:SHY24 SRU18:SRU24 TBQ18:TBQ24 TLM18:TLM24 TVI18:TVI24 UFE18:UFE24 UPA18:UPA24 UYW18:UYW24 VIS18:VIS24 VSO18:VSO24 WCK18:WCK24 WMG18:WMG24 WWC18:WWC24 AB65554:AB65560 JQ65554:JQ65560 TM65554:TM65560 ADI65554:ADI65560 ANE65554:ANE65560 AXA65554:AXA65560 BGW65554:BGW65560 BQS65554:BQS65560 CAO65554:CAO65560 CKK65554:CKK65560 CUG65554:CUG65560 DEC65554:DEC65560 DNY65554:DNY65560 DXU65554:DXU65560 EHQ65554:EHQ65560 ERM65554:ERM65560 FBI65554:FBI65560 FLE65554:FLE65560 FVA65554:FVA65560 GEW65554:GEW65560 GOS65554:GOS65560 GYO65554:GYO65560 HIK65554:HIK65560 HSG65554:HSG65560 ICC65554:ICC65560 ILY65554:ILY65560 IVU65554:IVU65560 JFQ65554:JFQ65560 JPM65554:JPM65560 JZI65554:JZI65560 KJE65554:KJE65560 KTA65554:KTA65560 LCW65554:LCW65560 LMS65554:LMS65560 LWO65554:LWO65560 MGK65554:MGK65560 MQG65554:MQG65560 NAC65554:NAC65560 NJY65554:NJY65560 NTU65554:NTU65560 ODQ65554:ODQ65560 ONM65554:ONM65560 OXI65554:OXI65560 PHE65554:PHE65560 PRA65554:PRA65560 QAW65554:QAW65560 QKS65554:QKS65560 QUO65554:QUO65560 REK65554:REK65560 ROG65554:ROG65560 RYC65554:RYC65560 SHY65554:SHY65560 SRU65554:SRU65560 TBQ65554:TBQ65560 TLM65554:TLM65560 TVI65554:TVI65560 UFE65554:UFE65560 UPA65554:UPA65560 UYW65554:UYW65560 VIS65554:VIS65560 VSO65554:VSO65560 WCK65554:WCK65560 WMG65554:WMG65560 WWC65554:WWC65560 AB131090:AB131096 JQ131090:JQ131096 TM131090:TM131096 ADI131090:ADI131096 ANE131090:ANE131096 AXA131090:AXA131096 BGW131090:BGW131096 BQS131090:BQS131096 CAO131090:CAO131096 CKK131090:CKK131096 CUG131090:CUG131096 DEC131090:DEC131096 DNY131090:DNY131096 DXU131090:DXU131096 EHQ131090:EHQ131096 ERM131090:ERM131096 FBI131090:FBI131096 FLE131090:FLE131096 FVA131090:FVA131096 GEW131090:GEW131096 GOS131090:GOS131096 GYO131090:GYO131096 HIK131090:HIK131096 HSG131090:HSG131096 ICC131090:ICC131096 ILY131090:ILY131096 IVU131090:IVU131096 JFQ131090:JFQ131096 JPM131090:JPM131096 JZI131090:JZI131096 KJE131090:KJE131096 KTA131090:KTA131096 LCW131090:LCW131096 LMS131090:LMS131096 LWO131090:LWO131096 MGK131090:MGK131096 MQG131090:MQG131096 NAC131090:NAC131096 NJY131090:NJY131096 NTU131090:NTU131096 ODQ131090:ODQ131096 ONM131090:ONM131096 OXI131090:OXI131096 PHE131090:PHE131096 PRA131090:PRA131096 QAW131090:QAW131096 QKS131090:QKS131096 QUO131090:QUO131096 REK131090:REK131096 ROG131090:ROG131096 RYC131090:RYC131096 SHY131090:SHY131096 SRU131090:SRU131096 TBQ131090:TBQ131096 TLM131090:TLM131096 TVI131090:TVI131096 UFE131090:UFE131096 UPA131090:UPA131096 UYW131090:UYW131096 VIS131090:VIS131096 VSO131090:VSO131096 WCK131090:WCK131096 WMG131090:WMG131096 WWC131090:WWC131096 AB196626:AB196632 JQ196626:JQ196632 TM196626:TM196632 ADI196626:ADI196632 ANE196626:ANE196632 AXA196626:AXA196632 BGW196626:BGW196632 BQS196626:BQS196632 CAO196626:CAO196632 CKK196626:CKK196632 CUG196626:CUG196632 DEC196626:DEC196632 DNY196626:DNY196632 DXU196626:DXU196632 EHQ196626:EHQ196632 ERM196626:ERM196632 FBI196626:FBI196632 FLE196626:FLE196632 FVA196626:FVA196632 GEW196626:GEW196632 GOS196626:GOS196632 GYO196626:GYO196632 HIK196626:HIK196632 HSG196626:HSG196632 ICC196626:ICC196632 ILY196626:ILY196632 IVU196626:IVU196632 JFQ196626:JFQ196632 JPM196626:JPM196632 JZI196626:JZI196632 KJE196626:KJE196632 KTA196626:KTA196632 LCW196626:LCW196632 LMS196626:LMS196632 LWO196626:LWO196632 MGK196626:MGK196632 MQG196626:MQG196632 NAC196626:NAC196632 NJY196626:NJY196632 NTU196626:NTU196632 ODQ196626:ODQ196632 ONM196626:ONM196632 OXI196626:OXI196632 PHE196626:PHE196632 PRA196626:PRA196632 QAW196626:QAW196632 QKS196626:QKS196632 QUO196626:QUO196632 REK196626:REK196632 ROG196626:ROG196632 RYC196626:RYC196632 SHY196626:SHY196632 SRU196626:SRU196632 TBQ196626:TBQ196632 TLM196626:TLM196632 TVI196626:TVI196632 UFE196626:UFE196632 UPA196626:UPA196632 UYW196626:UYW196632 VIS196626:VIS196632 VSO196626:VSO196632 WCK196626:WCK196632 WMG196626:WMG196632 WWC196626:WWC196632 AB262162:AB262168 JQ262162:JQ262168 TM262162:TM262168 ADI262162:ADI262168 ANE262162:ANE262168 AXA262162:AXA262168 BGW262162:BGW262168 BQS262162:BQS262168 CAO262162:CAO262168 CKK262162:CKK262168 CUG262162:CUG262168 DEC262162:DEC262168 DNY262162:DNY262168 DXU262162:DXU262168 EHQ262162:EHQ262168 ERM262162:ERM262168 FBI262162:FBI262168 FLE262162:FLE262168 FVA262162:FVA262168 GEW262162:GEW262168 GOS262162:GOS262168 GYO262162:GYO262168 HIK262162:HIK262168 HSG262162:HSG262168 ICC262162:ICC262168 ILY262162:ILY262168 IVU262162:IVU262168 JFQ262162:JFQ262168 JPM262162:JPM262168 JZI262162:JZI262168 KJE262162:KJE262168 KTA262162:KTA262168 LCW262162:LCW262168 LMS262162:LMS262168 LWO262162:LWO262168 MGK262162:MGK262168 MQG262162:MQG262168 NAC262162:NAC262168 NJY262162:NJY262168 NTU262162:NTU262168 ODQ262162:ODQ262168 ONM262162:ONM262168 OXI262162:OXI262168 PHE262162:PHE262168 PRA262162:PRA262168 QAW262162:QAW262168 QKS262162:QKS262168 QUO262162:QUO262168 REK262162:REK262168 ROG262162:ROG262168 RYC262162:RYC262168 SHY262162:SHY262168 SRU262162:SRU262168 TBQ262162:TBQ262168 TLM262162:TLM262168 TVI262162:TVI262168 UFE262162:UFE262168 UPA262162:UPA262168 UYW262162:UYW262168 VIS262162:VIS262168 VSO262162:VSO262168 WCK262162:WCK262168 WMG262162:WMG262168 WWC262162:WWC262168 AB327698:AB327704 JQ327698:JQ327704 TM327698:TM327704 ADI327698:ADI327704 ANE327698:ANE327704 AXA327698:AXA327704 BGW327698:BGW327704 BQS327698:BQS327704 CAO327698:CAO327704 CKK327698:CKK327704 CUG327698:CUG327704 DEC327698:DEC327704 DNY327698:DNY327704 DXU327698:DXU327704 EHQ327698:EHQ327704 ERM327698:ERM327704 FBI327698:FBI327704 FLE327698:FLE327704 FVA327698:FVA327704 GEW327698:GEW327704 GOS327698:GOS327704 GYO327698:GYO327704 HIK327698:HIK327704 HSG327698:HSG327704 ICC327698:ICC327704 ILY327698:ILY327704 IVU327698:IVU327704 JFQ327698:JFQ327704 JPM327698:JPM327704 JZI327698:JZI327704 KJE327698:KJE327704 KTA327698:KTA327704 LCW327698:LCW327704 LMS327698:LMS327704 LWO327698:LWO327704 MGK327698:MGK327704 MQG327698:MQG327704 NAC327698:NAC327704 NJY327698:NJY327704 NTU327698:NTU327704 ODQ327698:ODQ327704 ONM327698:ONM327704 OXI327698:OXI327704 PHE327698:PHE327704 PRA327698:PRA327704 QAW327698:QAW327704 QKS327698:QKS327704 QUO327698:QUO327704 REK327698:REK327704 ROG327698:ROG327704 RYC327698:RYC327704 SHY327698:SHY327704 SRU327698:SRU327704 TBQ327698:TBQ327704 TLM327698:TLM327704 TVI327698:TVI327704 UFE327698:UFE327704 UPA327698:UPA327704 UYW327698:UYW327704 VIS327698:VIS327704 VSO327698:VSO327704 WCK327698:WCK327704 WMG327698:WMG327704 WWC327698:WWC327704 AB393234:AB393240 JQ393234:JQ393240 TM393234:TM393240 ADI393234:ADI393240 ANE393234:ANE393240 AXA393234:AXA393240 BGW393234:BGW393240 BQS393234:BQS393240 CAO393234:CAO393240 CKK393234:CKK393240 CUG393234:CUG393240 DEC393234:DEC393240 DNY393234:DNY393240 DXU393234:DXU393240 EHQ393234:EHQ393240 ERM393234:ERM393240 FBI393234:FBI393240 FLE393234:FLE393240 FVA393234:FVA393240 GEW393234:GEW393240 GOS393234:GOS393240 GYO393234:GYO393240 HIK393234:HIK393240 HSG393234:HSG393240 ICC393234:ICC393240 ILY393234:ILY393240 IVU393234:IVU393240 JFQ393234:JFQ393240 JPM393234:JPM393240 JZI393234:JZI393240 KJE393234:KJE393240 KTA393234:KTA393240 LCW393234:LCW393240 LMS393234:LMS393240 LWO393234:LWO393240 MGK393234:MGK393240 MQG393234:MQG393240 NAC393234:NAC393240 NJY393234:NJY393240 NTU393234:NTU393240 ODQ393234:ODQ393240 ONM393234:ONM393240 OXI393234:OXI393240 PHE393234:PHE393240 PRA393234:PRA393240 QAW393234:QAW393240 QKS393234:QKS393240 QUO393234:QUO393240 REK393234:REK393240 ROG393234:ROG393240 RYC393234:RYC393240 SHY393234:SHY393240 SRU393234:SRU393240 TBQ393234:TBQ393240 TLM393234:TLM393240 TVI393234:TVI393240 UFE393234:UFE393240 UPA393234:UPA393240 UYW393234:UYW393240 VIS393234:VIS393240 VSO393234:VSO393240 WCK393234:WCK393240 WMG393234:WMG393240 WWC393234:WWC393240 AB458770:AB458776 JQ458770:JQ458776 TM458770:TM458776 ADI458770:ADI458776 ANE458770:ANE458776 AXA458770:AXA458776 BGW458770:BGW458776 BQS458770:BQS458776 CAO458770:CAO458776 CKK458770:CKK458776 CUG458770:CUG458776 DEC458770:DEC458776 DNY458770:DNY458776 DXU458770:DXU458776 EHQ458770:EHQ458776 ERM458770:ERM458776 FBI458770:FBI458776 FLE458770:FLE458776 FVA458770:FVA458776 GEW458770:GEW458776 GOS458770:GOS458776 GYO458770:GYO458776 HIK458770:HIK458776 HSG458770:HSG458776 ICC458770:ICC458776 ILY458770:ILY458776 IVU458770:IVU458776 JFQ458770:JFQ458776 JPM458770:JPM458776 JZI458770:JZI458776 KJE458770:KJE458776 KTA458770:KTA458776 LCW458770:LCW458776 LMS458770:LMS458776 LWO458770:LWO458776 MGK458770:MGK458776 MQG458770:MQG458776 NAC458770:NAC458776 NJY458770:NJY458776 NTU458770:NTU458776 ODQ458770:ODQ458776 ONM458770:ONM458776 OXI458770:OXI458776 PHE458770:PHE458776 PRA458770:PRA458776 QAW458770:QAW458776 QKS458770:QKS458776 QUO458770:QUO458776 REK458770:REK458776 ROG458770:ROG458776 RYC458770:RYC458776 SHY458770:SHY458776 SRU458770:SRU458776 TBQ458770:TBQ458776 TLM458770:TLM458776 TVI458770:TVI458776 UFE458770:UFE458776 UPA458770:UPA458776 UYW458770:UYW458776 VIS458770:VIS458776 VSO458770:VSO458776 WCK458770:WCK458776 WMG458770:WMG458776 WWC458770:WWC458776 AB524306:AB524312 JQ524306:JQ524312 TM524306:TM524312 ADI524306:ADI524312 ANE524306:ANE524312 AXA524306:AXA524312 BGW524306:BGW524312 BQS524306:BQS524312 CAO524306:CAO524312 CKK524306:CKK524312 CUG524306:CUG524312 DEC524306:DEC524312 DNY524306:DNY524312 DXU524306:DXU524312 EHQ524306:EHQ524312 ERM524306:ERM524312 FBI524306:FBI524312 FLE524306:FLE524312 FVA524306:FVA524312 GEW524306:GEW524312 GOS524306:GOS524312 GYO524306:GYO524312 HIK524306:HIK524312 HSG524306:HSG524312 ICC524306:ICC524312 ILY524306:ILY524312 IVU524306:IVU524312 JFQ524306:JFQ524312 JPM524306:JPM524312 JZI524306:JZI524312 KJE524306:KJE524312 KTA524306:KTA524312 LCW524306:LCW524312 LMS524306:LMS524312 LWO524306:LWO524312 MGK524306:MGK524312 MQG524306:MQG524312 NAC524306:NAC524312 NJY524306:NJY524312 NTU524306:NTU524312 ODQ524306:ODQ524312 ONM524306:ONM524312 OXI524306:OXI524312 PHE524306:PHE524312 PRA524306:PRA524312 QAW524306:QAW524312 QKS524306:QKS524312 QUO524306:QUO524312 REK524306:REK524312 ROG524306:ROG524312 RYC524306:RYC524312 SHY524306:SHY524312 SRU524306:SRU524312 TBQ524306:TBQ524312 TLM524306:TLM524312 TVI524306:TVI524312 UFE524306:UFE524312 UPA524306:UPA524312 UYW524306:UYW524312 VIS524306:VIS524312 VSO524306:VSO524312 WCK524306:WCK524312 WMG524306:WMG524312 WWC524306:WWC524312 AB589842:AB589848 JQ589842:JQ589848 TM589842:TM589848 ADI589842:ADI589848 ANE589842:ANE589848 AXA589842:AXA589848 BGW589842:BGW589848 BQS589842:BQS589848 CAO589842:CAO589848 CKK589842:CKK589848 CUG589842:CUG589848 DEC589842:DEC589848 DNY589842:DNY589848 DXU589842:DXU589848 EHQ589842:EHQ589848 ERM589842:ERM589848 FBI589842:FBI589848 FLE589842:FLE589848 FVA589842:FVA589848 GEW589842:GEW589848 GOS589842:GOS589848 GYO589842:GYO589848 HIK589842:HIK589848 HSG589842:HSG589848 ICC589842:ICC589848 ILY589842:ILY589848 IVU589842:IVU589848 JFQ589842:JFQ589848 JPM589842:JPM589848 JZI589842:JZI589848 KJE589842:KJE589848 KTA589842:KTA589848 LCW589842:LCW589848 LMS589842:LMS589848 LWO589842:LWO589848 MGK589842:MGK589848 MQG589842:MQG589848 NAC589842:NAC589848 NJY589842:NJY589848 NTU589842:NTU589848 ODQ589842:ODQ589848 ONM589842:ONM589848 OXI589842:OXI589848 PHE589842:PHE589848 PRA589842:PRA589848 QAW589842:QAW589848 QKS589842:QKS589848 QUO589842:QUO589848 REK589842:REK589848 ROG589842:ROG589848 RYC589842:RYC589848 SHY589842:SHY589848 SRU589842:SRU589848 TBQ589842:TBQ589848 TLM589842:TLM589848 TVI589842:TVI589848 UFE589842:UFE589848 UPA589842:UPA589848 UYW589842:UYW589848 VIS589842:VIS589848 VSO589842:VSO589848 WCK589842:WCK589848 WMG589842:WMG589848 WWC589842:WWC589848 AB655378:AB655384 JQ655378:JQ655384 TM655378:TM655384 ADI655378:ADI655384 ANE655378:ANE655384 AXA655378:AXA655384 BGW655378:BGW655384 BQS655378:BQS655384 CAO655378:CAO655384 CKK655378:CKK655384 CUG655378:CUG655384 DEC655378:DEC655384 DNY655378:DNY655384 DXU655378:DXU655384 EHQ655378:EHQ655384 ERM655378:ERM655384 FBI655378:FBI655384 FLE655378:FLE655384 FVA655378:FVA655384 GEW655378:GEW655384 GOS655378:GOS655384 GYO655378:GYO655384 HIK655378:HIK655384 HSG655378:HSG655384 ICC655378:ICC655384 ILY655378:ILY655384 IVU655378:IVU655384 JFQ655378:JFQ655384 JPM655378:JPM655384 JZI655378:JZI655384 KJE655378:KJE655384 KTA655378:KTA655384 LCW655378:LCW655384 LMS655378:LMS655384 LWO655378:LWO655384 MGK655378:MGK655384 MQG655378:MQG655384 NAC655378:NAC655384 NJY655378:NJY655384 NTU655378:NTU655384 ODQ655378:ODQ655384 ONM655378:ONM655384 OXI655378:OXI655384 PHE655378:PHE655384 PRA655378:PRA655384 QAW655378:QAW655384 QKS655378:QKS655384 QUO655378:QUO655384 REK655378:REK655384 ROG655378:ROG655384 RYC655378:RYC655384 SHY655378:SHY655384 SRU655378:SRU655384 TBQ655378:TBQ655384 TLM655378:TLM655384 TVI655378:TVI655384 UFE655378:UFE655384 UPA655378:UPA655384 UYW655378:UYW655384 VIS655378:VIS655384 VSO655378:VSO655384 WCK655378:WCK655384 WMG655378:WMG655384 WWC655378:WWC655384 AB720914:AB720920 JQ720914:JQ720920 TM720914:TM720920 ADI720914:ADI720920 ANE720914:ANE720920 AXA720914:AXA720920 BGW720914:BGW720920 BQS720914:BQS720920 CAO720914:CAO720920 CKK720914:CKK720920 CUG720914:CUG720920 DEC720914:DEC720920 DNY720914:DNY720920 DXU720914:DXU720920 EHQ720914:EHQ720920 ERM720914:ERM720920 FBI720914:FBI720920 FLE720914:FLE720920 FVA720914:FVA720920 GEW720914:GEW720920 GOS720914:GOS720920 GYO720914:GYO720920 HIK720914:HIK720920 HSG720914:HSG720920 ICC720914:ICC720920 ILY720914:ILY720920 IVU720914:IVU720920 JFQ720914:JFQ720920 JPM720914:JPM720920 JZI720914:JZI720920 KJE720914:KJE720920 KTA720914:KTA720920 LCW720914:LCW720920 LMS720914:LMS720920 LWO720914:LWO720920 MGK720914:MGK720920 MQG720914:MQG720920 NAC720914:NAC720920 NJY720914:NJY720920 NTU720914:NTU720920 ODQ720914:ODQ720920 ONM720914:ONM720920 OXI720914:OXI720920 PHE720914:PHE720920 PRA720914:PRA720920 QAW720914:QAW720920 QKS720914:QKS720920 QUO720914:QUO720920 REK720914:REK720920 ROG720914:ROG720920 RYC720914:RYC720920 SHY720914:SHY720920 SRU720914:SRU720920 TBQ720914:TBQ720920 TLM720914:TLM720920 TVI720914:TVI720920 UFE720914:UFE720920 UPA720914:UPA720920 UYW720914:UYW720920 VIS720914:VIS720920 VSO720914:VSO720920 WCK720914:WCK720920 WMG720914:WMG720920 WWC720914:WWC720920 AB786450:AB786456 JQ786450:JQ786456 TM786450:TM786456 ADI786450:ADI786456 ANE786450:ANE786456 AXA786450:AXA786456 BGW786450:BGW786456 BQS786450:BQS786456 CAO786450:CAO786456 CKK786450:CKK786456 CUG786450:CUG786456 DEC786450:DEC786456 DNY786450:DNY786456 DXU786450:DXU786456 EHQ786450:EHQ786456 ERM786450:ERM786456 FBI786450:FBI786456 FLE786450:FLE786456 FVA786450:FVA786456 GEW786450:GEW786456 GOS786450:GOS786456 GYO786450:GYO786456 HIK786450:HIK786456 HSG786450:HSG786456 ICC786450:ICC786456 ILY786450:ILY786456 IVU786450:IVU786456 JFQ786450:JFQ786456 JPM786450:JPM786456 JZI786450:JZI786456 KJE786450:KJE786456 KTA786450:KTA786456 LCW786450:LCW786456 LMS786450:LMS786456 LWO786450:LWO786456 MGK786450:MGK786456 MQG786450:MQG786456 NAC786450:NAC786456 NJY786450:NJY786456 NTU786450:NTU786456 ODQ786450:ODQ786456 ONM786450:ONM786456 OXI786450:OXI786456 PHE786450:PHE786456 PRA786450:PRA786456 QAW786450:QAW786456 QKS786450:QKS786456 QUO786450:QUO786456 REK786450:REK786456 ROG786450:ROG786456 RYC786450:RYC786456 SHY786450:SHY786456 SRU786450:SRU786456 TBQ786450:TBQ786456 TLM786450:TLM786456 TVI786450:TVI786456 UFE786450:UFE786456 UPA786450:UPA786456 UYW786450:UYW786456 VIS786450:VIS786456 VSO786450:VSO786456 WCK786450:WCK786456 WMG786450:WMG786456 WWC786450:WWC786456 AB851986:AB851992 JQ851986:JQ851992 TM851986:TM851992 ADI851986:ADI851992 ANE851986:ANE851992 AXA851986:AXA851992 BGW851986:BGW851992 BQS851986:BQS851992 CAO851986:CAO851992 CKK851986:CKK851992 CUG851986:CUG851992 DEC851986:DEC851992 DNY851986:DNY851992 DXU851986:DXU851992 EHQ851986:EHQ851992 ERM851986:ERM851992 FBI851986:FBI851992 FLE851986:FLE851992 FVA851986:FVA851992 GEW851986:GEW851992 GOS851986:GOS851992 GYO851986:GYO851992 HIK851986:HIK851992 HSG851986:HSG851992 ICC851986:ICC851992 ILY851986:ILY851992 IVU851986:IVU851992 JFQ851986:JFQ851992 JPM851986:JPM851992 JZI851986:JZI851992 KJE851986:KJE851992 KTA851986:KTA851992 LCW851986:LCW851992 LMS851986:LMS851992 LWO851986:LWO851992 MGK851986:MGK851992 MQG851986:MQG851992 NAC851986:NAC851992 NJY851986:NJY851992 NTU851986:NTU851992 ODQ851986:ODQ851992 ONM851986:ONM851992 OXI851986:OXI851992 PHE851986:PHE851992 PRA851986:PRA851992 QAW851986:QAW851992 QKS851986:QKS851992 QUO851986:QUO851992 REK851986:REK851992 ROG851986:ROG851992 RYC851986:RYC851992 SHY851986:SHY851992 SRU851986:SRU851992 TBQ851986:TBQ851992 TLM851986:TLM851992 TVI851986:TVI851992 UFE851986:UFE851992 UPA851986:UPA851992 UYW851986:UYW851992 VIS851986:VIS851992 VSO851986:VSO851992 WCK851986:WCK851992 WMG851986:WMG851992 WWC851986:WWC851992 AB917522:AB917528 JQ917522:JQ917528 TM917522:TM917528 ADI917522:ADI917528 ANE917522:ANE917528 AXA917522:AXA917528 BGW917522:BGW917528 BQS917522:BQS917528 CAO917522:CAO917528 CKK917522:CKK917528 CUG917522:CUG917528 DEC917522:DEC917528 DNY917522:DNY917528 DXU917522:DXU917528 EHQ917522:EHQ917528 ERM917522:ERM917528 FBI917522:FBI917528 FLE917522:FLE917528 FVA917522:FVA917528 GEW917522:GEW917528 GOS917522:GOS917528 GYO917522:GYO917528 HIK917522:HIK917528 HSG917522:HSG917528 ICC917522:ICC917528 ILY917522:ILY917528 IVU917522:IVU917528 JFQ917522:JFQ917528 JPM917522:JPM917528 JZI917522:JZI917528 KJE917522:KJE917528 KTA917522:KTA917528 LCW917522:LCW917528 LMS917522:LMS917528 LWO917522:LWO917528 MGK917522:MGK917528 MQG917522:MQG917528 NAC917522:NAC917528 NJY917522:NJY917528 NTU917522:NTU917528 ODQ917522:ODQ917528 ONM917522:ONM917528 OXI917522:OXI917528 PHE917522:PHE917528 PRA917522:PRA917528 QAW917522:QAW917528 QKS917522:QKS917528 QUO917522:QUO917528 REK917522:REK917528 ROG917522:ROG917528 RYC917522:RYC917528 SHY917522:SHY917528 SRU917522:SRU917528 TBQ917522:TBQ917528 TLM917522:TLM917528 TVI917522:TVI917528 UFE917522:UFE917528 UPA917522:UPA917528 UYW917522:UYW917528 VIS917522:VIS917528 VSO917522:VSO917528 WCK917522:WCK917528 WMG917522:WMG917528 WWC917522:WWC917528 AB983058:AB983064 JQ983058:JQ983064 TM983058:TM983064 ADI983058:ADI983064 ANE983058:ANE983064 AXA983058:AXA983064 BGW983058:BGW983064 BQS983058:BQS983064 CAO983058:CAO983064 CKK983058:CKK983064 CUG983058:CUG983064 DEC983058:DEC983064 DNY983058:DNY983064 DXU983058:DXU983064 EHQ983058:EHQ983064 ERM983058:ERM983064 FBI983058:FBI983064 FLE983058:FLE983064 FVA983058:FVA983064 GEW983058:GEW983064 GOS983058:GOS983064 GYO983058:GYO983064 HIK983058:HIK983064 HSG983058:HSG983064 ICC983058:ICC983064 ILY983058:ILY983064 IVU983058:IVU983064 JFQ983058:JFQ983064 JPM983058:JPM983064 JZI983058:JZI983064 KJE983058:KJE983064 KTA983058:KTA983064 LCW983058:LCW983064 LMS983058:LMS983064 LWO983058:LWO983064 MGK983058:MGK983064 MQG983058:MQG983064 NAC983058:NAC983064 NJY983058:NJY983064 NTU983058:NTU983064 ODQ983058:ODQ983064 ONM983058:ONM983064 OXI983058:OXI983064 PHE983058:PHE983064 PRA983058:PRA983064 QAW983058:QAW983064 QKS983058:QKS983064 QUO983058:QUO983064 REK983058:REK983064 ROG983058:ROG983064 RYC983058:RYC983064 SHY983058:SHY983064 SRU983058:SRU983064 TBQ983058:TBQ983064 TLM983058:TLM983064 TVI983058:TVI983064 UFE983058:UFE983064 UPA983058:UPA983064 UYW983058:UYW983064 VIS983058:VIS983064 VSO983058:VSO983064 WCK983058:WCK983064 WMG983058:WMG983064">
      <formula1>900</formula1>
    </dataValidation>
    <dataValidation type="list" allowBlank="1" showInputMessage="1" errorTitle="Ошибка" error="Выберите значение из списка" prompt="Выберите значение из списка" sqref="WVN98306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H24:TH25 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Y24:Y25 JN24:JN25 W65560:W65561 JL65560:JL65561 TH65560:TH65561 ADD65560:ADD65561 AMZ65560:AMZ65561 AWV65560:AWV65561 BGR65560:BGR65561 BQN65560:BQN65561 CAJ65560:CAJ65561 CKF65560:CKF65561 CUB65560:CUB65561 DDX65560:DDX65561 DNT65560:DNT65561 DXP65560:DXP65561 EHL65560:EHL65561 ERH65560:ERH65561 FBD65560:FBD65561 FKZ65560:FKZ65561 FUV65560:FUV65561 GER65560:GER65561 GON65560:GON65561 GYJ65560:GYJ65561 HIF65560:HIF65561 HSB65560:HSB65561 IBX65560:IBX65561 ILT65560:ILT65561 IVP65560:IVP65561 JFL65560:JFL65561 JPH65560:JPH65561 JZD65560:JZD65561 KIZ65560:KIZ65561 KSV65560:KSV65561 LCR65560:LCR65561 LMN65560:LMN65561 LWJ65560:LWJ65561 MGF65560:MGF65561 MQB65560:MQB65561 MZX65560:MZX65561 NJT65560:NJT65561 NTP65560:NTP65561 ODL65560:ODL65561 ONH65560:ONH65561 OXD65560:OXD65561 PGZ65560:PGZ65561 PQV65560:PQV65561 QAR65560:QAR65561 QKN65560:QKN65561 QUJ65560:QUJ65561 REF65560:REF65561 ROB65560:ROB65561 RXX65560:RXX65561 SHT65560:SHT65561 SRP65560:SRP65561 TBL65560:TBL65561 TLH65560:TLH65561 TVD65560:TVD65561 UEZ65560:UEZ65561 UOV65560:UOV65561 UYR65560:UYR65561 VIN65560:VIN65561 VSJ65560:VSJ65561 WCF65560:WCF65561 WMB65560:WMB65561 WVX65560:WVX65561 W131096:W131097 JL131096:JL131097 TH131096:TH131097 ADD131096:ADD131097 AMZ131096:AMZ131097 AWV131096:AWV131097 BGR131096:BGR131097 BQN131096:BQN131097 CAJ131096:CAJ131097 CKF131096:CKF131097 CUB131096:CUB131097 DDX131096:DDX131097 DNT131096:DNT131097 DXP131096:DXP131097 EHL131096:EHL131097 ERH131096:ERH131097 FBD131096:FBD131097 FKZ131096:FKZ131097 FUV131096:FUV131097 GER131096:GER131097 GON131096:GON131097 GYJ131096:GYJ131097 HIF131096:HIF131097 HSB131096:HSB131097 IBX131096:IBX131097 ILT131096:ILT131097 IVP131096:IVP131097 JFL131096:JFL131097 JPH131096:JPH131097 JZD131096:JZD131097 KIZ131096:KIZ131097 KSV131096:KSV131097 LCR131096:LCR131097 LMN131096:LMN131097 LWJ131096:LWJ131097 MGF131096:MGF131097 MQB131096:MQB131097 MZX131096:MZX131097 NJT131096:NJT131097 NTP131096:NTP131097 ODL131096:ODL131097 ONH131096:ONH131097 OXD131096:OXD131097 PGZ131096:PGZ131097 PQV131096:PQV131097 QAR131096:QAR131097 QKN131096:QKN131097 QUJ131096:QUJ131097 REF131096:REF131097 ROB131096:ROB131097 RXX131096:RXX131097 SHT131096:SHT131097 SRP131096:SRP131097 TBL131096:TBL131097 TLH131096:TLH131097 TVD131096:TVD131097 UEZ131096:UEZ131097 UOV131096:UOV131097 UYR131096:UYR131097 VIN131096:VIN131097 VSJ131096:VSJ131097 WCF131096:WCF131097 WMB131096:WMB131097 WVX131096:WVX131097 W196632:W196633 JL196632:JL196633 TH196632:TH196633 ADD196632:ADD196633 AMZ196632:AMZ196633 AWV196632:AWV196633 BGR196632:BGR196633 BQN196632:BQN196633 CAJ196632:CAJ196633 CKF196632:CKF196633 CUB196632:CUB196633 DDX196632:DDX196633 DNT196632:DNT196633 DXP196632:DXP196633 EHL196632:EHL196633 ERH196632:ERH196633 FBD196632:FBD196633 FKZ196632:FKZ196633 FUV196632:FUV196633 GER196632:GER196633 GON196632:GON196633 GYJ196632:GYJ196633 HIF196632:HIF196633 HSB196632:HSB196633 IBX196632:IBX196633 ILT196632:ILT196633 IVP196632:IVP196633 JFL196632:JFL196633 JPH196632:JPH196633 JZD196632:JZD196633 KIZ196632:KIZ196633 KSV196632:KSV196633 LCR196632:LCR196633 LMN196632:LMN196633 LWJ196632:LWJ196633 MGF196632:MGF196633 MQB196632:MQB196633 MZX196632:MZX196633 NJT196632:NJT196633 NTP196632:NTP196633 ODL196632:ODL196633 ONH196632:ONH196633 OXD196632:OXD196633 PGZ196632:PGZ196633 PQV196632:PQV196633 QAR196632:QAR196633 QKN196632:QKN196633 QUJ196632:QUJ196633 REF196632:REF196633 ROB196632:ROB196633 RXX196632:RXX196633 SHT196632:SHT196633 SRP196632:SRP196633 TBL196632:TBL196633 TLH196632:TLH196633 TVD196632:TVD196633 UEZ196632:UEZ196633 UOV196632:UOV196633 UYR196632:UYR196633 VIN196632:VIN196633 VSJ196632:VSJ196633 WCF196632:WCF196633 WMB196632:WMB196633 WVX196632:WVX196633 W262168:W262169 JL262168:JL262169 TH262168:TH262169 ADD262168:ADD262169 AMZ262168:AMZ262169 AWV262168:AWV262169 BGR262168:BGR262169 BQN262168:BQN262169 CAJ262168:CAJ262169 CKF262168:CKF262169 CUB262168:CUB262169 DDX262168:DDX262169 DNT262168:DNT262169 DXP262168:DXP262169 EHL262168:EHL262169 ERH262168:ERH262169 FBD262168:FBD262169 FKZ262168:FKZ262169 FUV262168:FUV262169 GER262168:GER262169 GON262168:GON262169 GYJ262168:GYJ262169 HIF262168:HIF262169 HSB262168:HSB262169 IBX262168:IBX262169 ILT262168:ILT262169 IVP262168:IVP262169 JFL262168:JFL262169 JPH262168:JPH262169 JZD262168:JZD262169 KIZ262168:KIZ262169 KSV262168:KSV262169 LCR262168:LCR262169 LMN262168:LMN262169 LWJ262168:LWJ262169 MGF262168:MGF262169 MQB262168:MQB262169 MZX262168:MZX262169 NJT262168:NJT262169 NTP262168:NTP262169 ODL262168:ODL262169 ONH262168:ONH262169 OXD262168:OXD262169 PGZ262168:PGZ262169 PQV262168:PQV262169 QAR262168:QAR262169 QKN262168:QKN262169 QUJ262168:QUJ262169 REF262168:REF262169 ROB262168:ROB262169 RXX262168:RXX262169 SHT262168:SHT262169 SRP262168:SRP262169 TBL262168:TBL262169 TLH262168:TLH262169 TVD262168:TVD262169 UEZ262168:UEZ262169 UOV262168:UOV262169 UYR262168:UYR262169 VIN262168:VIN262169 VSJ262168:VSJ262169 WCF262168:WCF262169 WMB262168:WMB262169 WVX262168:WVX262169 W327704:W327705 JL327704:JL327705 TH327704:TH327705 ADD327704:ADD327705 AMZ327704:AMZ327705 AWV327704:AWV327705 BGR327704:BGR327705 BQN327704:BQN327705 CAJ327704:CAJ327705 CKF327704:CKF327705 CUB327704:CUB327705 DDX327704:DDX327705 DNT327704:DNT327705 DXP327704:DXP327705 EHL327704:EHL327705 ERH327704:ERH327705 FBD327704:FBD327705 FKZ327704:FKZ327705 FUV327704:FUV327705 GER327704:GER327705 GON327704:GON327705 GYJ327704:GYJ327705 HIF327704:HIF327705 HSB327704:HSB327705 IBX327704:IBX327705 ILT327704:ILT327705 IVP327704:IVP327705 JFL327704:JFL327705 JPH327704:JPH327705 JZD327704:JZD327705 KIZ327704:KIZ327705 KSV327704:KSV327705 LCR327704:LCR327705 LMN327704:LMN327705 LWJ327704:LWJ327705 MGF327704:MGF327705 MQB327704:MQB327705 MZX327704:MZX327705 NJT327704:NJT327705 NTP327704:NTP327705 ODL327704:ODL327705 ONH327704:ONH327705 OXD327704:OXD327705 PGZ327704:PGZ327705 PQV327704:PQV327705 QAR327704:QAR327705 QKN327704:QKN327705 QUJ327704:QUJ327705 REF327704:REF327705 ROB327704:ROB327705 RXX327704:RXX327705 SHT327704:SHT327705 SRP327704:SRP327705 TBL327704:TBL327705 TLH327704:TLH327705 TVD327704:TVD327705 UEZ327704:UEZ327705 UOV327704:UOV327705 UYR327704:UYR327705 VIN327704:VIN327705 VSJ327704:VSJ327705 WCF327704:WCF327705 WMB327704:WMB327705 WVX327704:WVX327705 W393240:W393241 JL393240:JL393241 TH393240:TH393241 ADD393240:ADD393241 AMZ393240:AMZ393241 AWV393240:AWV393241 BGR393240:BGR393241 BQN393240:BQN393241 CAJ393240:CAJ393241 CKF393240:CKF393241 CUB393240:CUB393241 DDX393240:DDX393241 DNT393240:DNT393241 DXP393240:DXP393241 EHL393240:EHL393241 ERH393240:ERH393241 FBD393240:FBD393241 FKZ393240:FKZ393241 FUV393240:FUV393241 GER393240:GER393241 GON393240:GON393241 GYJ393240:GYJ393241 HIF393240:HIF393241 HSB393240:HSB393241 IBX393240:IBX393241 ILT393240:ILT393241 IVP393240:IVP393241 JFL393240:JFL393241 JPH393240:JPH393241 JZD393240:JZD393241 KIZ393240:KIZ393241 KSV393240:KSV393241 LCR393240:LCR393241 LMN393240:LMN393241 LWJ393240:LWJ393241 MGF393240:MGF393241 MQB393240:MQB393241 MZX393240:MZX393241 NJT393240:NJT393241 NTP393240:NTP393241 ODL393240:ODL393241 ONH393240:ONH393241 OXD393240:OXD393241 PGZ393240:PGZ393241 PQV393240:PQV393241 QAR393240:QAR393241 QKN393240:QKN393241 QUJ393240:QUJ393241 REF393240:REF393241 ROB393240:ROB393241 RXX393240:RXX393241 SHT393240:SHT393241 SRP393240:SRP393241 TBL393240:TBL393241 TLH393240:TLH393241 TVD393240:TVD393241 UEZ393240:UEZ393241 UOV393240:UOV393241 UYR393240:UYR393241 VIN393240:VIN393241 VSJ393240:VSJ393241 WCF393240:WCF393241 WMB393240:WMB393241 WVX393240:WVX393241 W458776:W458777 JL458776:JL458777 TH458776:TH458777 ADD458776:ADD458777 AMZ458776:AMZ458777 AWV458776:AWV458777 BGR458776:BGR458777 BQN458776:BQN458777 CAJ458776:CAJ458777 CKF458776:CKF458777 CUB458776:CUB458777 DDX458776:DDX458777 DNT458776:DNT458777 DXP458776:DXP458777 EHL458776:EHL458777 ERH458776:ERH458777 FBD458776:FBD458777 FKZ458776:FKZ458777 FUV458776:FUV458777 GER458776:GER458777 GON458776:GON458777 GYJ458776:GYJ458777 HIF458776:HIF458777 HSB458776:HSB458777 IBX458776:IBX458777 ILT458776:ILT458777 IVP458776:IVP458777 JFL458776:JFL458777 JPH458776:JPH458777 JZD458776:JZD458777 KIZ458776:KIZ458777 KSV458776:KSV458777 LCR458776:LCR458777 LMN458776:LMN458777 LWJ458776:LWJ458777 MGF458776:MGF458777 MQB458776:MQB458777 MZX458776:MZX458777 NJT458776:NJT458777 NTP458776:NTP458777 ODL458776:ODL458777 ONH458776:ONH458777 OXD458776:OXD458777 PGZ458776:PGZ458777 PQV458776:PQV458777 QAR458776:QAR458777 QKN458776:QKN458777 QUJ458776:QUJ458777 REF458776:REF458777 ROB458776:ROB458777 RXX458776:RXX458777 SHT458776:SHT458777 SRP458776:SRP458777 TBL458776:TBL458777 TLH458776:TLH458777 TVD458776:TVD458777 UEZ458776:UEZ458777 UOV458776:UOV458777 UYR458776:UYR458777 VIN458776:VIN458777 VSJ458776:VSJ458777 WCF458776:WCF458777 WMB458776:WMB458777 WVX458776:WVX458777 W524312:W524313 JL524312:JL524313 TH524312:TH524313 ADD524312:ADD524313 AMZ524312:AMZ524313 AWV524312:AWV524313 BGR524312:BGR524313 BQN524312:BQN524313 CAJ524312:CAJ524313 CKF524312:CKF524313 CUB524312:CUB524313 DDX524312:DDX524313 DNT524312:DNT524313 DXP524312:DXP524313 EHL524312:EHL524313 ERH524312:ERH524313 FBD524312:FBD524313 FKZ524312:FKZ524313 FUV524312:FUV524313 GER524312:GER524313 GON524312:GON524313 GYJ524312:GYJ524313 HIF524312:HIF524313 HSB524312:HSB524313 IBX524312:IBX524313 ILT524312:ILT524313 IVP524312:IVP524313 JFL524312:JFL524313 JPH524312:JPH524313 JZD524312:JZD524313 KIZ524312:KIZ524313 KSV524312:KSV524313 LCR524312:LCR524313 LMN524312:LMN524313 LWJ524312:LWJ524313 MGF524312:MGF524313 MQB524312:MQB524313 MZX524312:MZX524313 NJT524312:NJT524313 NTP524312:NTP524313 ODL524312:ODL524313 ONH524312:ONH524313 OXD524312:OXD524313 PGZ524312:PGZ524313 PQV524312:PQV524313 QAR524312:QAR524313 QKN524312:QKN524313 QUJ524312:QUJ524313 REF524312:REF524313 ROB524312:ROB524313 RXX524312:RXX524313 SHT524312:SHT524313 SRP524312:SRP524313 TBL524312:TBL524313 TLH524312:TLH524313 TVD524312:TVD524313 UEZ524312:UEZ524313 UOV524312:UOV524313 UYR524312:UYR524313 VIN524312:VIN524313 VSJ524312:VSJ524313 WCF524312:WCF524313 WMB524312:WMB524313 WVX524312:WVX524313 W589848:W589849 JL589848:JL589849 TH589848:TH589849 ADD589848:ADD589849 AMZ589848:AMZ589849 AWV589848:AWV589849 BGR589848:BGR589849 BQN589848:BQN589849 CAJ589848:CAJ589849 CKF589848:CKF589849 CUB589848:CUB589849 DDX589848:DDX589849 DNT589848:DNT589849 DXP589848:DXP589849 EHL589848:EHL589849 ERH589848:ERH589849 FBD589848:FBD589849 FKZ589848:FKZ589849 FUV589848:FUV589849 GER589848:GER589849 GON589848:GON589849 GYJ589848:GYJ589849 HIF589848:HIF589849 HSB589848:HSB589849 IBX589848:IBX589849 ILT589848:ILT589849 IVP589848:IVP589849 JFL589848:JFL589849 JPH589848:JPH589849 JZD589848:JZD589849 KIZ589848:KIZ589849 KSV589848:KSV589849 LCR589848:LCR589849 LMN589848:LMN589849 LWJ589848:LWJ589849 MGF589848:MGF589849 MQB589848:MQB589849 MZX589848:MZX589849 NJT589848:NJT589849 NTP589848:NTP589849 ODL589848:ODL589849 ONH589848:ONH589849 OXD589848:OXD589849 PGZ589848:PGZ589849 PQV589848:PQV589849 QAR589848:QAR589849 QKN589848:QKN589849 QUJ589848:QUJ589849 REF589848:REF589849 ROB589848:ROB589849 RXX589848:RXX589849 SHT589848:SHT589849 SRP589848:SRP589849 TBL589848:TBL589849 TLH589848:TLH589849 TVD589848:TVD589849 UEZ589848:UEZ589849 UOV589848:UOV589849 UYR589848:UYR589849 VIN589848:VIN589849 VSJ589848:VSJ589849 WCF589848:WCF589849 WMB589848:WMB589849 WVX589848:WVX589849 W655384:W655385 JL655384:JL655385 TH655384:TH655385 ADD655384:ADD655385 AMZ655384:AMZ655385 AWV655384:AWV655385 BGR655384:BGR655385 BQN655384:BQN655385 CAJ655384:CAJ655385 CKF655384:CKF655385 CUB655384:CUB655385 DDX655384:DDX655385 DNT655384:DNT655385 DXP655384:DXP655385 EHL655384:EHL655385 ERH655384:ERH655385 FBD655384:FBD655385 FKZ655384:FKZ655385 FUV655384:FUV655385 GER655384:GER655385 GON655384:GON655385 GYJ655384:GYJ655385 HIF655384:HIF655385 HSB655384:HSB655385 IBX655384:IBX655385 ILT655384:ILT655385 IVP655384:IVP655385 JFL655384:JFL655385 JPH655384:JPH655385 JZD655384:JZD655385 KIZ655384:KIZ655385 KSV655384:KSV655385 LCR655384:LCR655385 LMN655384:LMN655385 LWJ655384:LWJ655385 MGF655384:MGF655385 MQB655384:MQB655385 MZX655384:MZX655385 NJT655384:NJT655385 NTP655384:NTP655385 ODL655384:ODL655385 ONH655384:ONH655385 OXD655384:OXD655385 PGZ655384:PGZ655385 PQV655384:PQV655385 QAR655384:QAR655385 QKN655384:QKN655385 QUJ655384:QUJ655385 REF655384:REF655385 ROB655384:ROB655385 RXX655384:RXX655385 SHT655384:SHT655385 SRP655384:SRP655385 TBL655384:TBL655385 TLH655384:TLH655385 TVD655384:TVD655385 UEZ655384:UEZ655385 UOV655384:UOV655385 UYR655384:UYR655385 VIN655384:VIN655385 VSJ655384:VSJ655385 WCF655384:WCF655385 WMB655384:WMB655385 WVX655384:WVX655385 W720920:W720921 JL720920:JL720921 TH720920:TH720921 ADD720920:ADD720921 AMZ720920:AMZ720921 AWV720920:AWV720921 BGR720920:BGR720921 BQN720920:BQN720921 CAJ720920:CAJ720921 CKF720920:CKF720921 CUB720920:CUB720921 DDX720920:DDX720921 DNT720920:DNT720921 DXP720920:DXP720921 EHL720920:EHL720921 ERH720920:ERH720921 FBD720920:FBD720921 FKZ720920:FKZ720921 FUV720920:FUV720921 GER720920:GER720921 GON720920:GON720921 GYJ720920:GYJ720921 HIF720920:HIF720921 HSB720920:HSB720921 IBX720920:IBX720921 ILT720920:ILT720921 IVP720920:IVP720921 JFL720920:JFL720921 JPH720920:JPH720921 JZD720920:JZD720921 KIZ720920:KIZ720921 KSV720920:KSV720921 LCR720920:LCR720921 LMN720920:LMN720921 LWJ720920:LWJ720921 MGF720920:MGF720921 MQB720920:MQB720921 MZX720920:MZX720921 NJT720920:NJT720921 NTP720920:NTP720921 ODL720920:ODL720921 ONH720920:ONH720921 OXD720920:OXD720921 PGZ720920:PGZ720921 PQV720920:PQV720921 QAR720920:QAR720921 QKN720920:QKN720921 QUJ720920:QUJ720921 REF720920:REF720921 ROB720920:ROB720921 RXX720920:RXX720921 SHT720920:SHT720921 SRP720920:SRP720921 TBL720920:TBL720921 TLH720920:TLH720921 TVD720920:TVD720921 UEZ720920:UEZ720921 UOV720920:UOV720921 UYR720920:UYR720921 VIN720920:VIN720921 VSJ720920:VSJ720921 WCF720920:WCF720921 WMB720920:WMB720921 WVX720920:WVX720921 W786456:W786457 JL786456:JL786457 TH786456:TH786457 ADD786456:ADD786457 AMZ786456:AMZ786457 AWV786456:AWV786457 BGR786456:BGR786457 BQN786456:BQN786457 CAJ786456:CAJ786457 CKF786456:CKF786457 CUB786456:CUB786457 DDX786456:DDX786457 DNT786456:DNT786457 DXP786456:DXP786457 EHL786456:EHL786457 ERH786456:ERH786457 FBD786456:FBD786457 FKZ786456:FKZ786457 FUV786456:FUV786457 GER786456:GER786457 GON786456:GON786457 GYJ786456:GYJ786457 HIF786456:HIF786457 HSB786456:HSB786457 IBX786456:IBX786457 ILT786456:ILT786457 IVP786456:IVP786457 JFL786456:JFL786457 JPH786456:JPH786457 JZD786456:JZD786457 KIZ786456:KIZ786457 KSV786456:KSV786457 LCR786456:LCR786457 LMN786456:LMN786457 LWJ786456:LWJ786457 MGF786456:MGF786457 MQB786456:MQB786457 MZX786456:MZX786457 NJT786456:NJT786457 NTP786456:NTP786457 ODL786456:ODL786457 ONH786456:ONH786457 OXD786456:OXD786457 PGZ786456:PGZ786457 PQV786456:PQV786457 QAR786456:QAR786457 QKN786456:QKN786457 QUJ786456:QUJ786457 REF786456:REF786457 ROB786456:ROB786457 RXX786456:RXX786457 SHT786456:SHT786457 SRP786456:SRP786457 TBL786456:TBL786457 TLH786456:TLH786457 TVD786456:TVD786457 UEZ786456:UEZ786457 UOV786456:UOV786457 UYR786456:UYR786457 VIN786456:VIN786457 VSJ786456:VSJ786457 WCF786456:WCF786457 WMB786456:WMB786457 WVX786456:WVX786457 W851992:W851993 JL851992:JL851993 TH851992:TH851993 ADD851992:ADD851993 AMZ851992:AMZ851993 AWV851992:AWV851993 BGR851992:BGR851993 BQN851992:BQN851993 CAJ851992:CAJ851993 CKF851992:CKF851993 CUB851992:CUB851993 DDX851992:DDX851993 DNT851992:DNT851993 DXP851992:DXP851993 EHL851992:EHL851993 ERH851992:ERH851993 FBD851992:FBD851993 FKZ851992:FKZ851993 FUV851992:FUV851993 GER851992:GER851993 GON851992:GON851993 GYJ851992:GYJ851993 HIF851992:HIF851993 HSB851992:HSB851993 IBX851992:IBX851993 ILT851992:ILT851993 IVP851992:IVP851993 JFL851992:JFL851993 JPH851992:JPH851993 JZD851992:JZD851993 KIZ851992:KIZ851993 KSV851992:KSV851993 LCR851992:LCR851993 LMN851992:LMN851993 LWJ851992:LWJ851993 MGF851992:MGF851993 MQB851992:MQB851993 MZX851992:MZX851993 NJT851992:NJT851993 NTP851992:NTP851993 ODL851992:ODL851993 ONH851992:ONH851993 OXD851992:OXD851993 PGZ851992:PGZ851993 PQV851992:PQV851993 QAR851992:QAR851993 QKN851992:QKN851993 QUJ851992:QUJ851993 REF851992:REF851993 ROB851992:ROB851993 RXX851992:RXX851993 SHT851992:SHT851993 SRP851992:SRP851993 TBL851992:TBL851993 TLH851992:TLH851993 TVD851992:TVD851993 UEZ851992:UEZ851993 UOV851992:UOV851993 UYR851992:UYR851993 VIN851992:VIN851993 VSJ851992:VSJ851993 WCF851992:WCF851993 WMB851992:WMB851993 WVX851992:WVX851993 W917528:W917529 JL917528:JL917529 TH917528:TH917529 ADD917528:ADD917529 AMZ917528:AMZ917529 AWV917528:AWV917529 BGR917528:BGR917529 BQN917528:BQN917529 CAJ917528:CAJ917529 CKF917528:CKF917529 CUB917528:CUB917529 DDX917528:DDX917529 DNT917528:DNT917529 DXP917528:DXP917529 EHL917528:EHL917529 ERH917528:ERH917529 FBD917528:FBD917529 FKZ917528:FKZ917529 FUV917528:FUV917529 GER917528:GER917529 GON917528:GON917529 GYJ917528:GYJ917529 HIF917528:HIF917529 HSB917528:HSB917529 IBX917528:IBX917529 ILT917528:ILT917529 IVP917528:IVP917529 JFL917528:JFL917529 JPH917528:JPH917529 JZD917528:JZD917529 KIZ917528:KIZ917529 KSV917528:KSV917529 LCR917528:LCR917529 LMN917528:LMN917529 LWJ917528:LWJ917529 MGF917528:MGF917529 MQB917528:MQB917529 MZX917528:MZX917529 NJT917528:NJT917529 NTP917528:NTP917529 ODL917528:ODL917529 ONH917528:ONH917529 OXD917528:OXD917529 PGZ917528:PGZ917529 PQV917528:PQV917529 QAR917528:QAR917529 QKN917528:QKN917529 QUJ917528:QUJ917529 REF917528:REF917529 ROB917528:ROB917529 RXX917528:RXX917529 SHT917528:SHT917529 SRP917528:SRP917529 TBL917528:TBL917529 TLH917528:TLH917529 TVD917528:TVD917529 UEZ917528:UEZ917529 UOV917528:UOV917529 UYR917528:UYR917529 VIN917528:VIN917529 VSJ917528:VSJ917529 WCF917528:WCF917529 WMB917528:WMB917529 WVX917528:WVX917529 W983064:W983065 JL983064:JL983065 TH983064:TH983065 ADD983064:ADD983065 AMZ983064:AMZ983065 AWV983064:AWV983065 BGR983064:BGR983065 BQN983064:BQN983065 CAJ983064:CAJ983065 CKF983064:CKF983065 CUB983064:CUB983065 DDX983064:DDX983065 DNT983064:DNT983065 DXP983064:DXP983065 EHL983064:EHL983065 ERH983064:ERH983065 FBD983064:FBD983065 FKZ983064:FKZ983065 FUV983064:FUV983065 GER983064:GER983065 GON983064:GON983065 GYJ983064:GYJ983065 HIF983064:HIF983065 HSB983064:HSB983065 IBX983064:IBX983065 ILT983064:ILT983065 IVP983064:IVP983065 JFL983064:JFL983065 JPH983064:JPH983065 JZD983064:JZD983065 KIZ983064:KIZ983065 KSV983064:KSV983065 LCR983064:LCR983065 LMN983064:LMN983065 LWJ983064:LWJ983065 MGF983064:MGF983065 MQB983064:MQB983065 MZX983064:MZX983065 NJT983064:NJT983065 NTP983064:NTP983065 ODL983064:ODL983065 ONH983064:ONH983065 OXD983064:OXD983065 PGZ983064:PGZ983065 PQV983064:PQV983065 QAR983064:QAR983065 QKN983064:QKN983065 QUJ983064:QUJ983065 REF983064:REF983065 ROB983064:ROB983065 RXX983064:RXX983065 SHT983064:SHT983065 SRP983064:SRP983065 TBL983064:TBL983065 TLH983064:TLH983065 TVD983064:TVD983065 UEZ983064:UEZ983065 UOV983064:UOV983065 UYR983064:UYR983065 VIN983064:VIN983065 VSJ983064:VSJ983065 WCF983064:WCF983065 WMB983064:WMB983065 WVX983064:WVX98306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W24:W25 WVZ983064:WVZ983065 Y65560:Y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Y131096:Y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Y196632:Y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Y262168:Y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Y327704:Y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Y393240:Y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Y458776:Y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Y524312:Y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Y589848:Y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Y655384:Y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Y720920:Y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Y786456:Y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Y851992:Y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Y917528:Y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Y983064:Y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JL24:JL25"/>
    <dataValidation allowBlank="1" promptTitle="checkPeriodRange" sqref="TG24:TG25 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V24:V25 WVW983064:WVW983065 V65560:V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V131096:V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V196632:V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V262168:V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V327704:V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V393240:V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V458776:V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V524312:V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V589848:V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V655384:V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V720920:V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V786456:V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V851992:V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V917528:V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V983064:V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JK24:JK25"/>
    <dataValidation allowBlank="1" showInputMessage="1" showErrorMessage="1" prompt="Для выбора выполните двойной щелчок левой клавиши мыши по соответствующей ячейке." sqref="JO24:JO25 X65560:X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X131096:X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X196632:X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X262168:X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X327704:X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X393240:X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X458776:X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X524312:X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X589848:X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X655384:X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X720920:X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X786456:X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X851992:X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X917528:X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X983064:X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WWA983064:WWA983065 Z131096:Z131097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Z196632:Z196633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Z262168:Z262169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Z327704:Z327705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Z393240:Z393241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Z458776:Z458777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Z524312:Z524313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Z589848:Z589849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Z655384:Z655385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Z720920:Z720921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Z786456:Z786457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Z851992:Z851993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Z917528:Z917529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Z983064:Z983065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Z24:Z2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VY24:WVY26 X24:X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Z65560:Z65561"/>
    <dataValidation type="textLength" operator="lessThanOrEqual" allowBlank="1" showInputMessage="1" showErrorMessage="1" errorTitle="Ошибка" error="Допускается ввод не более 900 символов!" prompt="Укажите поставщика" sqref="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M25 WVN983065 M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M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M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M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M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M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M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M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M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M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M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M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M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M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M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JB25">
      <formula1>900</formula1>
    </dataValidation>
    <dataValidation type="list" allowBlank="1" showInputMessage="1" showErrorMessage="1" errorTitle="Ошибка" error="Выберите значение из списка" sqref="O23">
      <formula1>kind_of_cons</formula1>
    </dataValidation>
    <dataValidation type="list" allowBlank="1" showInputMessage="1" showErrorMessage="1" errorTitle="Ошибка" error="Выберите значение из списка" prompt="Выберите значение из списка" sqref="M24">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0">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209</v>
      </c>
    </row>
    <row r="2" spans="1:20" ht="22.5">
      <c r="F2" s="1202" t="s">
        <v>492</v>
      </c>
      <c r="G2" s="1203"/>
      <c r="H2" s="1204"/>
      <c r="I2" s="436"/>
    </row>
    <row r="3" spans="1:20" ht="3" customHeight="1"/>
    <row r="4" spans="1:20" s="190" customFormat="1" ht="11.25">
      <c r="A4" s="214"/>
      <c r="B4" s="214"/>
      <c r="C4" s="214"/>
      <c r="D4" s="214"/>
      <c r="F4" s="1163" t="s">
        <v>454</v>
      </c>
      <c r="G4" s="1163"/>
      <c r="H4" s="1163"/>
      <c r="I4" s="1205"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05"/>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493</v>
      </c>
      <c r="H7" s="317" t="str">
        <f>IF(dateCh="","",dateCh)</f>
        <v>27.12.2021</v>
      </c>
      <c r="I7" s="196" t="s">
        <v>494</v>
      </c>
      <c r="J7" s="334"/>
      <c r="K7" s="214"/>
      <c r="L7" s="214"/>
      <c r="M7" s="214"/>
      <c r="N7" s="214"/>
      <c r="O7" s="214"/>
      <c r="P7" s="214"/>
      <c r="Q7" s="214"/>
      <c r="R7" s="214"/>
      <c r="S7" s="214"/>
      <c r="T7" s="214"/>
    </row>
    <row r="8" spans="1:20" s="190" customFormat="1" ht="45">
      <c r="A8" s="1206">
        <v>1</v>
      </c>
      <c r="B8" s="214"/>
      <c r="C8" s="214"/>
      <c r="D8" s="214"/>
      <c r="F8" s="335" t="str">
        <f>"2." &amp;mergeValue(A8)</f>
        <v>2.1</v>
      </c>
      <c r="G8" s="417" t="s">
        <v>495</v>
      </c>
      <c r="H8" s="317"/>
      <c r="I8" s="196" t="s">
        <v>592</v>
      </c>
      <c r="J8" s="334"/>
      <c r="K8" s="214"/>
      <c r="L8" s="214"/>
      <c r="M8" s="214"/>
      <c r="N8" s="214"/>
      <c r="O8" s="214"/>
      <c r="P8" s="214"/>
      <c r="Q8" s="214"/>
      <c r="R8" s="214"/>
      <c r="S8" s="214"/>
      <c r="T8" s="214"/>
    </row>
    <row r="9" spans="1:20" s="190" customFormat="1" ht="22.5">
      <c r="A9" s="1206"/>
      <c r="B9" s="214"/>
      <c r="C9" s="214"/>
      <c r="D9" s="214"/>
      <c r="F9" s="335" t="str">
        <f>"3." &amp;mergeValue(A9)</f>
        <v>3.1</v>
      </c>
      <c r="G9" s="417" t="s">
        <v>496</v>
      </c>
      <c r="H9" s="317"/>
      <c r="I9" s="196" t="s">
        <v>590</v>
      </c>
      <c r="J9" s="334"/>
      <c r="K9" s="214"/>
      <c r="L9" s="214"/>
      <c r="M9" s="214"/>
      <c r="N9" s="214"/>
      <c r="O9" s="214"/>
      <c r="P9" s="214"/>
      <c r="Q9" s="214"/>
      <c r="R9" s="214"/>
      <c r="S9" s="214"/>
      <c r="T9" s="214"/>
    </row>
    <row r="10" spans="1:20" s="190" customFormat="1" ht="22.5">
      <c r="A10" s="1206"/>
      <c r="B10" s="214"/>
      <c r="C10" s="214"/>
      <c r="D10" s="214"/>
      <c r="F10" s="335" t="str">
        <f>"4."&amp;mergeValue(A10)</f>
        <v>4.1</v>
      </c>
      <c r="G10" s="417" t="s">
        <v>497</v>
      </c>
      <c r="H10" s="318" t="s">
        <v>458</v>
      </c>
      <c r="I10" s="196"/>
      <c r="J10" s="334"/>
      <c r="K10" s="214"/>
      <c r="L10" s="214"/>
      <c r="M10" s="214"/>
      <c r="N10" s="214"/>
      <c r="O10" s="214"/>
      <c r="P10" s="214"/>
      <c r="Q10" s="214"/>
      <c r="R10" s="214"/>
      <c r="S10" s="214"/>
      <c r="T10" s="214"/>
    </row>
    <row r="11" spans="1:20" s="190" customFormat="1" ht="18.75">
      <c r="A11" s="1206"/>
      <c r="B11" s="1206">
        <v>1</v>
      </c>
      <c r="C11" s="344"/>
      <c r="D11" s="344"/>
      <c r="F11" s="335" t="str">
        <f>"4."&amp;mergeValue(A11) &amp;"."&amp;mergeValue(B11)</f>
        <v>4.1.1</v>
      </c>
      <c r="G11" s="324" t="s">
        <v>594</v>
      </c>
      <c r="H11" s="317" t="str">
        <f>IF(region_name="","",region_name)</f>
        <v>г.Санкт-Петербург</v>
      </c>
      <c r="I11" s="196" t="s">
        <v>500</v>
      </c>
      <c r="J11" s="334"/>
      <c r="K11" s="214"/>
      <c r="L11" s="214"/>
      <c r="M11" s="214"/>
      <c r="N11" s="214"/>
      <c r="O11" s="214"/>
      <c r="P11" s="214"/>
      <c r="Q11" s="214"/>
      <c r="R11" s="214"/>
      <c r="S11" s="214"/>
      <c r="T11" s="214"/>
    </row>
    <row r="12" spans="1:20" s="190" customFormat="1" ht="22.5">
      <c r="A12" s="1206"/>
      <c r="B12" s="1206"/>
      <c r="C12" s="1206">
        <v>1</v>
      </c>
      <c r="D12" s="344"/>
      <c r="F12" s="335" t="str">
        <f>"4."&amp;mergeValue(A12) &amp;"."&amp;mergeValue(B12)&amp;"."&amp;mergeValue(C12)</f>
        <v>4.1.1.1</v>
      </c>
      <c r="G12" s="341" t="s">
        <v>498</v>
      </c>
      <c r="H12" s="317"/>
      <c r="I12" s="196" t="s">
        <v>501</v>
      </c>
      <c r="J12" s="334"/>
      <c r="K12" s="214"/>
      <c r="L12" s="214"/>
      <c r="M12" s="214"/>
      <c r="N12" s="214"/>
      <c r="O12" s="214"/>
      <c r="P12" s="214"/>
      <c r="Q12" s="214"/>
      <c r="R12" s="214"/>
      <c r="S12" s="214"/>
      <c r="T12" s="214"/>
    </row>
    <row r="13" spans="1:20" s="190" customFormat="1" ht="39" customHeight="1">
      <c r="A13" s="1206"/>
      <c r="B13" s="1206"/>
      <c r="C13" s="1206"/>
      <c r="D13" s="344">
        <v>1</v>
      </c>
      <c r="F13" s="335" t="str">
        <f>"4."&amp;mergeValue(A13) &amp;"."&amp;mergeValue(B13)&amp;"."&amp;mergeValue(C13)&amp;"."&amp;mergeValue(D13)</f>
        <v>4.1.1.1.1</v>
      </c>
      <c r="G13" s="420" t="s">
        <v>499</v>
      </c>
      <c r="H13" s="317"/>
      <c r="I13" s="1207" t="s">
        <v>593</v>
      </c>
      <c r="J13" s="334"/>
      <c r="K13" s="214"/>
      <c r="L13" s="214"/>
      <c r="M13" s="214"/>
      <c r="N13" s="214"/>
      <c r="O13" s="214"/>
      <c r="P13" s="214"/>
      <c r="Q13" s="214"/>
      <c r="R13" s="214"/>
      <c r="S13" s="214"/>
      <c r="T13" s="214"/>
    </row>
    <row r="14" spans="1:20" s="190" customFormat="1" ht="18.75">
      <c r="A14" s="1206"/>
      <c r="B14" s="1206"/>
      <c r="C14" s="1206"/>
      <c r="D14" s="344"/>
      <c r="F14" s="338"/>
      <c r="G14" s="150" t="s">
        <v>4</v>
      </c>
      <c r="H14" s="343"/>
      <c r="I14" s="1207"/>
      <c r="J14" s="334"/>
      <c r="K14" s="214"/>
      <c r="L14" s="214"/>
      <c r="M14" s="214"/>
      <c r="N14" s="214"/>
      <c r="O14" s="214"/>
      <c r="P14" s="214"/>
      <c r="Q14" s="214"/>
      <c r="R14" s="214"/>
      <c r="S14" s="214"/>
      <c r="T14" s="214"/>
    </row>
    <row r="15" spans="1:20" s="190" customFormat="1" ht="18.75">
      <c r="A15" s="1206"/>
      <c r="B15" s="1206"/>
      <c r="C15" s="344"/>
      <c r="D15" s="344"/>
      <c r="F15" s="338"/>
      <c r="G15" s="149" t="s">
        <v>403</v>
      </c>
      <c r="H15" s="339"/>
      <c r="I15" s="340"/>
      <c r="J15" s="334"/>
      <c r="K15" s="214"/>
      <c r="L15" s="214"/>
      <c r="M15" s="214"/>
      <c r="N15" s="214"/>
      <c r="O15" s="214"/>
      <c r="P15" s="214"/>
      <c r="Q15" s="214"/>
      <c r="R15" s="214"/>
      <c r="S15" s="214"/>
      <c r="T15" s="214"/>
    </row>
    <row r="16" spans="1:20" s="190" customFormat="1" ht="18.75">
      <c r="A16" s="1206"/>
      <c r="B16" s="214"/>
      <c r="C16" s="214"/>
      <c r="D16" s="214"/>
      <c r="F16" s="338"/>
      <c r="G16" s="155" t="s">
        <v>507</v>
      </c>
      <c r="H16" s="339"/>
      <c r="I16" s="340"/>
      <c r="J16" s="334"/>
      <c r="K16" s="214"/>
      <c r="L16" s="214"/>
      <c r="M16" s="214"/>
      <c r="N16" s="214"/>
      <c r="O16" s="214"/>
      <c r="P16" s="214"/>
      <c r="Q16" s="214"/>
      <c r="R16" s="214"/>
      <c r="S16" s="214"/>
      <c r="T16" s="214"/>
    </row>
    <row r="17" spans="1:20" s="190" customFormat="1" ht="18.75">
      <c r="A17" s="214"/>
      <c r="B17" s="214"/>
      <c r="C17" s="214"/>
      <c r="D17" s="214"/>
      <c r="F17" s="338"/>
      <c r="G17" s="165" t="s">
        <v>506</v>
      </c>
      <c r="H17" s="339"/>
      <c r="I17" s="340"/>
      <c r="J17" s="334"/>
      <c r="K17" s="214"/>
      <c r="L17" s="214"/>
      <c r="M17" s="214"/>
      <c r="N17" s="214"/>
      <c r="O17" s="214"/>
      <c r="P17" s="214"/>
      <c r="Q17" s="214"/>
      <c r="R17" s="214"/>
      <c r="S17" s="214"/>
      <c r="T17" s="214"/>
    </row>
    <row r="18" spans="1:20" s="326" customFormat="1" ht="3" customHeight="1">
      <c r="A18" s="327"/>
      <c r="B18" s="327"/>
      <c r="C18" s="327"/>
      <c r="D18" s="327"/>
      <c r="F18" s="325"/>
      <c r="G18" s="418"/>
      <c r="H18" s="419"/>
      <c r="I18" s="226"/>
      <c r="J18" s="327"/>
      <c r="K18" s="327"/>
      <c r="L18" s="327"/>
      <c r="M18" s="327"/>
      <c r="N18" s="327"/>
      <c r="O18" s="327"/>
      <c r="P18" s="327"/>
      <c r="Q18" s="327"/>
      <c r="R18" s="327"/>
      <c r="S18" s="327"/>
      <c r="T18" s="327"/>
    </row>
    <row r="19" spans="1:20" s="326" customFormat="1" ht="15" customHeight="1">
      <c r="A19" s="327"/>
      <c r="B19" s="327"/>
      <c r="C19" s="327"/>
      <c r="D19" s="327"/>
      <c r="F19" s="325"/>
      <c r="G19" s="1201" t="s">
        <v>595</v>
      </c>
      <c r="H19" s="1201"/>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10">
    <tabColor rgb="FFEAEBEE"/>
    <pageSetUpPr fitToPage="1"/>
  </sheetPr>
  <dimension ref="A1:AK34"/>
  <sheetViews>
    <sheetView showGridLines="0" topLeftCell="I4" zoomScaleNormal="100" workbookViewId="0"/>
  </sheetViews>
  <sheetFormatPr defaultColWidth="10.5703125" defaultRowHeight="14.25"/>
  <cols>
    <col min="1" max="6" width="10.5703125" style="502" hidden="1" customWidth="1"/>
    <col min="7" max="8" width="7" style="508" hidden="1" customWidth="1"/>
    <col min="9" max="9" width="3.7109375" style="485" customWidth="1"/>
    <col min="10" max="11" width="3.7109375" style="484" customWidth="1"/>
    <col min="12" max="12" width="12.7109375" style="478" customWidth="1"/>
    <col min="13" max="13" width="47.42578125" style="478" customWidth="1"/>
    <col min="14" max="16" width="3.7109375" style="478" customWidth="1"/>
    <col min="17" max="17" width="23.7109375" style="478" customWidth="1"/>
    <col min="18" max="20" width="3.7109375" style="478" customWidth="1"/>
    <col min="21" max="21" width="23.7109375" style="478" customWidth="1"/>
    <col min="22" max="24" width="3.7109375" style="478" customWidth="1"/>
    <col min="25" max="27" width="23.7109375" style="478" customWidth="1"/>
    <col min="28" max="28" width="11.7109375" style="478" customWidth="1"/>
    <col min="29" max="29" width="3.7109375" style="478" customWidth="1"/>
    <col min="30" max="30" width="11.7109375" style="478" customWidth="1"/>
    <col min="31" max="31" width="8.5703125" style="478" hidden="1" customWidth="1"/>
    <col min="32" max="32" width="4.7109375" style="478" customWidth="1"/>
    <col min="33" max="33" width="115.7109375" style="478" customWidth="1"/>
    <col min="34" max="35" width="10.5703125" style="502"/>
    <col min="36" max="36" width="13.42578125" style="502" customWidth="1"/>
    <col min="37" max="37" width="10.5703125" style="502"/>
    <col min="38" max="246" width="10.5703125" style="478"/>
    <col min="247" max="254" width="0" style="478" hidden="1" customWidth="1"/>
    <col min="255" max="257" width="3.7109375" style="478" customWidth="1"/>
    <col min="258" max="258" width="12.7109375" style="478" customWidth="1"/>
    <col min="259" max="259" width="47.42578125" style="478" customWidth="1"/>
    <col min="260" max="260" width="5.5703125" style="478" customWidth="1"/>
    <col min="261" max="262" width="3.7109375" style="478" customWidth="1"/>
    <col min="263" max="263" width="22" style="478" customWidth="1"/>
    <col min="264" max="264" width="5.5703125" style="478" customWidth="1"/>
    <col min="265" max="266" width="3.7109375" style="478" customWidth="1"/>
    <col min="267" max="267" width="22" style="478" customWidth="1"/>
    <col min="268" max="268" width="5.5703125" style="478" customWidth="1"/>
    <col min="269" max="270" width="3.7109375" style="478" customWidth="1"/>
    <col min="271" max="271" width="22" style="478" customWidth="1"/>
    <col min="272" max="273" width="15.7109375" style="478" customWidth="1"/>
    <col min="274" max="274" width="11.7109375" style="478" customWidth="1"/>
    <col min="275" max="275" width="6.42578125" style="478" bestFit="1" customWidth="1"/>
    <col min="276" max="276" width="11.7109375" style="478" customWidth="1"/>
    <col min="277" max="277" width="0" style="478" hidden="1" customWidth="1"/>
    <col min="278" max="278" width="3.7109375" style="478" customWidth="1"/>
    <col min="279" max="279" width="11.140625" style="478" bestFit="1" customWidth="1"/>
    <col min="280" max="281" width="10.5703125" style="478"/>
    <col min="282" max="282" width="13.42578125" style="478" customWidth="1"/>
    <col min="283" max="502" width="10.5703125" style="478"/>
    <col min="503" max="510" width="0" style="478" hidden="1" customWidth="1"/>
    <col min="511" max="513" width="3.7109375" style="478" customWidth="1"/>
    <col min="514" max="514" width="12.7109375" style="478" customWidth="1"/>
    <col min="515" max="515" width="47.42578125" style="478" customWidth="1"/>
    <col min="516" max="516" width="5.5703125" style="478" customWidth="1"/>
    <col min="517" max="518" width="3.7109375" style="478" customWidth="1"/>
    <col min="519" max="519" width="22" style="478" customWidth="1"/>
    <col min="520" max="520" width="5.5703125" style="478" customWidth="1"/>
    <col min="521" max="522" width="3.7109375" style="478" customWidth="1"/>
    <col min="523" max="523" width="22" style="478" customWidth="1"/>
    <col min="524" max="524" width="5.5703125" style="478" customWidth="1"/>
    <col min="525" max="526" width="3.7109375" style="478" customWidth="1"/>
    <col min="527" max="527" width="22" style="478" customWidth="1"/>
    <col min="528" max="529" width="15.7109375" style="478" customWidth="1"/>
    <col min="530" max="530" width="11.7109375" style="478" customWidth="1"/>
    <col min="531" max="531" width="6.42578125" style="478" bestFit="1" customWidth="1"/>
    <col min="532" max="532" width="11.7109375" style="478" customWidth="1"/>
    <col min="533" max="533" width="0" style="478" hidden="1" customWidth="1"/>
    <col min="534" max="534" width="3.7109375" style="478" customWidth="1"/>
    <col min="535" max="535" width="11.140625" style="478" bestFit="1" customWidth="1"/>
    <col min="536" max="537" width="10.5703125" style="478"/>
    <col min="538" max="538" width="13.42578125" style="478" customWidth="1"/>
    <col min="539" max="758" width="10.5703125" style="478"/>
    <col min="759" max="766" width="0" style="478" hidden="1" customWidth="1"/>
    <col min="767" max="769" width="3.7109375" style="478" customWidth="1"/>
    <col min="770" max="770" width="12.7109375" style="478" customWidth="1"/>
    <col min="771" max="771" width="47.42578125" style="478" customWidth="1"/>
    <col min="772" max="772" width="5.5703125" style="478" customWidth="1"/>
    <col min="773" max="774" width="3.7109375" style="478" customWidth="1"/>
    <col min="775" max="775" width="22" style="478" customWidth="1"/>
    <col min="776" max="776" width="5.5703125" style="478" customWidth="1"/>
    <col min="777" max="778" width="3.7109375" style="478" customWidth="1"/>
    <col min="779" max="779" width="22" style="478" customWidth="1"/>
    <col min="780" max="780" width="5.5703125" style="478" customWidth="1"/>
    <col min="781" max="782" width="3.7109375" style="478" customWidth="1"/>
    <col min="783" max="783" width="22" style="478" customWidth="1"/>
    <col min="784" max="785" width="15.7109375" style="478" customWidth="1"/>
    <col min="786" max="786" width="11.7109375" style="478" customWidth="1"/>
    <col min="787" max="787" width="6.42578125" style="478" bestFit="1" customWidth="1"/>
    <col min="788" max="788" width="11.7109375" style="478" customWidth="1"/>
    <col min="789" max="789" width="0" style="478" hidden="1" customWidth="1"/>
    <col min="790" max="790" width="3.7109375" style="478" customWidth="1"/>
    <col min="791" max="791" width="11.140625" style="478" bestFit="1" customWidth="1"/>
    <col min="792" max="793" width="10.5703125" style="478"/>
    <col min="794" max="794" width="13.42578125" style="478" customWidth="1"/>
    <col min="795" max="1014" width="10.5703125" style="478"/>
    <col min="1015" max="1022" width="0" style="478" hidden="1" customWidth="1"/>
    <col min="1023" max="1025" width="3.7109375" style="478" customWidth="1"/>
    <col min="1026" max="1026" width="12.7109375" style="478" customWidth="1"/>
    <col min="1027" max="1027" width="47.42578125" style="478" customWidth="1"/>
    <col min="1028" max="1028" width="5.5703125" style="478" customWidth="1"/>
    <col min="1029" max="1030" width="3.7109375" style="478" customWidth="1"/>
    <col min="1031" max="1031" width="22" style="478" customWidth="1"/>
    <col min="1032" max="1032" width="5.5703125" style="478" customWidth="1"/>
    <col min="1033" max="1034" width="3.7109375" style="478" customWidth="1"/>
    <col min="1035" max="1035" width="22" style="478" customWidth="1"/>
    <col min="1036" max="1036" width="5.5703125" style="478" customWidth="1"/>
    <col min="1037" max="1038" width="3.7109375" style="478" customWidth="1"/>
    <col min="1039" max="1039" width="22" style="478" customWidth="1"/>
    <col min="1040" max="1041" width="15.7109375" style="478" customWidth="1"/>
    <col min="1042" max="1042" width="11.7109375" style="478" customWidth="1"/>
    <col min="1043" max="1043" width="6.42578125" style="478" bestFit="1" customWidth="1"/>
    <col min="1044" max="1044" width="11.7109375" style="478" customWidth="1"/>
    <col min="1045" max="1045" width="0" style="478" hidden="1" customWidth="1"/>
    <col min="1046" max="1046" width="3.7109375" style="478" customWidth="1"/>
    <col min="1047" max="1047" width="11.140625" style="478" bestFit="1" customWidth="1"/>
    <col min="1048" max="1049" width="10.5703125" style="478"/>
    <col min="1050" max="1050" width="13.42578125" style="478" customWidth="1"/>
    <col min="1051" max="1270" width="10.5703125" style="478"/>
    <col min="1271" max="1278" width="0" style="478" hidden="1" customWidth="1"/>
    <col min="1279" max="1281" width="3.7109375" style="478" customWidth="1"/>
    <col min="1282" max="1282" width="12.7109375" style="478" customWidth="1"/>
    <col min="1283" max="1283" width="47.42578125" style="478" customWidth="1"/>
    <col min="1284" max="1284" width="5.5703125" style="478" customWidth="1"/>
    <col min="1285" max="1286" width="3.7109375" style="478" customWidth="1"/>
    <col min="1287" max="1287" width="22" style="478" customWidth="1"/>
    <col min="1288" max="1288" width="5.5703125" style="478" customWidth="1"/>
    <col min="1289" max="1290" width="3.7109375" style="478" customWidth="1"/>
    <col min="1291" max="1291" width="22" style="478" customWidth="1"/>
    <col min="1292" max="1292" width="5.5703125" style="478" customWidth="1"/>
    <col min="1293" max="1294" width="3.7109375" style="478" customWidth="1"/>
    <col min="1295" max="1295" width="22" style="478" customWidth="1"/>
    <col min="1296" max="1297" width="15.7109375" style="478" customWidth="1"/>
    <col min="1298" max="1298" width="11.7109375" style="478" customWidth="1"/>
    <col min="1299" max="1299" width="6.42578125" style="478" bestFit="1" customWidth="1"/>
    <col min="1300" max="1300" width="11.7109375" style="478" customWidth="1"/>
    <col min="1301" max="1301" width="0" style="478" hidden="1" customWidth="1"/>
    <col min="1302" max="1302" width="3.7109375" style="478" customWidth="1"/>
    <col min="1303" max="1303" width="11.140625" style="478" bestFit="1" customWidth="1"/>
    <col min="1304" max="1305" width="10.5703125" style="478"/>
    <col min="1306" max="1306" width="13.42578125" style="478" customWidth="1"/>
    <col min="1307" max="1526" width="10.5703125" style="478"/>
    <col min="1527" max="1534" width="0" style="478" hidden="1" customWidth="1"/>
    <col min="1535" max="1537" width="3.7109375" style="478" customWidth="1"/>
    <col min="1538" max="1538" width="12.7109375" style="478" customWidth="1"/>
    <col min="1539" max="1539" width="47.42578125" style="478" customWidth="1"/>
    <col min="1540" max="1540" width="5.5703125" style="478" customWidth="1"/>
    <col min="1541" max="1542" width="3.7109375" style="478" customWidth="1"/>
    <col min="1543" max="1543" width="22" style="478" customWidth="1"/>
    <col min="1544" max="1544" width="5.5703125" style="478" customWidth="1"/>
    <col min="1545" max="1546" width="3.7109375" style="478" customWidth="1"/>
    <col min="1547" max="1547" width="22" style="478" customWidth="1"/>
    <col min="1548" max="1548" width="5.5703125" style="478" customWidth="1"/>
    <col min="1549" max="1550" width="3.7109375" style="478" customWidth="1"/>
    <col min="1551" max="1551" width="22" style="478" customWidth="1"/>
    <col min="1552" max="1553" width="15.7109375" style="478" customWidth="1"/>
    <col min="1554" max="1554" width="11.7109375" style="478" customWidth="1"/>
    <col min="1555" max="1555" width="6.42578125" style="478" bestFit="1" customWidth="1"/>
    <col min="1556" max="1556" width="11.7109375" style="478" customWidth="1"/>
    <col min="1557" max="1557" width="0" style="478" hidden="1" customWidth="1"/>
    <col min="1558" max="1558" width="3.7109375" style="478" customWidth="1"/>
    <col min="1559" max="1559" width="11.140625" style="478" bestFit="1" customWidth="1"/>
    <col min="1560" max="1561" width="10.5703125" style="478"/>
    <col min="1562" max="1562" width="13.42578125" style="478" customWidth="1"/>
    <col min="1563" max="1782" width="10.5703125" style="478"/>
    <col min="1783" max="1790" width="0" style="478" hidden="1" customWidth="1"/>
    <col min="1791" max="1793" width="3.7109375" style="478" customWidth="1"/>
    <col min="1794" max="1794" width="12.7109375" style="478" customWidth="1"/>
    <col min="1795" max="1795" width="47.42578125" style="478" customWidth="1"/>
    <col min="1796" max="1796" width="5.5703125" style="478" customWidth="1"/>
    <col min="1797" max="1798" width="3.7109375" style="478" customWidth="1"/>
    <col min="1799" max="1799" width="22" style="478" customWidth="1"/>
    <col min="1800" max="1800" width="5.5703125" style="478" customWidth="1"/>
    <col min="1801" max="1802" width="3.7109375" style="478" customWidth="1"/>
    <col min="1803" max="1803" width="22" style="478" customWidth="1"/>
    <col min="1804" max="1804" width="5.5703125" style="478" customWidth="1"/>
    <col min="1805" max="1806" width="3.7109375" style="478" customWidth="1"/>
    <col min="1807" max="1807" width="22" style="478" customWidth="1"/>
    <col min="1808" max="1809" width="15.7109375" style="478" customWidth="1"/>
    <col min="1810" max="1810" width="11.7109375" style="478" customWidth="1"/>
    <col min="1811" max="1811" width="6.42578125" style="478" bestFit="1" customWidth="1"/>
    <col min="1812" max="1812" width="11.7109375" style="478" customWidth="1"/>
    <col min="1813" max="1813" width="0" style="478" hidden="1" customWidth="1"/>
    <col min="1814" max="1814" width="3.7109375" style="478" customWidth="1"/>
    <col min="1815" max="1815" width="11.140625" style="478" bestFit="1" customWidth="1"/>
    <col min="1816" max="1817" width="10.5703125" style="478"/>
    <col min="1818" max="1818" width="13.42578125" style="478" customWidth="1"/>
    <col min="1819" max="2038" width="10.5703125" style="478"/>
    <col min="2039" max="2046" width="0" style="478" hidden="1" customWidth="1"/>
    <col min="2047" max="2049" width="3.7109375" style="478" customWidth="1"/>
    <col min="2050" max="2050" width="12.7109375" style="478" customWidth="1"/>
    <col min="2051" max="2051" width="47.42578125" style="478" customWidth="1"/>
    <col min="2052" max="2052" width="5.5703125" style="478" customWidth="1"/>
    <col min="2053" max="2054" width="3.7109375" style="478" customWidth="1"/>
    <col min="2055" max="2055" width="22" style="478" customWidth="1"/>
    <col min="2056" max="2056" width="5.5703125" style="478" customWidth="1"/>
    <col min="2057" max="2058" width="3.7109375" style="478" customWidth="1"/>
    <col min="2059" max="2059" width="22" style="478" customWidth="1"/>
    <col min="2060" max="2060" width="5.5703125" style="478" customWidth="1"/>
    <col min="2061" max="2062" width="3.7109375" style="478" customWidth="1"/>
    <col min="2063" max="2063" width="22" style="478" customWidth="1"/>
    <col min="2064" max="2065" width="15.7109375" style="478" customWidth="1"/>
    <col min="2066" max="2066" width="11.7109375" style="478" customWidth="1"/>
    <col min="2067" max="2067" width="6.42578125" style="478" bestFit="1" customWidth="1"/>
    <col min="2068" max="2068" width="11.7109375" style="478" customWidth="1"/>
    <col min="2069" max="2069" width="0" style="478" hidden="1" customWidth="1"/>
    <col min="2070" max="2070" width="3.7109375" style="478" customWidth="1"/>
    <col min="2071" max="2071" width="11.140625" style="478" bestFit="1" customWidth="1"/>
    <col min="2072" max="2073" width="10.5703125" style="478"/>
    <col min="2074" max="2074" width="13.42578125" style="478" customWidth="1"/>
    <col min="2075" max="2294" width="10.5703125" style="478"/>
    <col min="2295" max="2302" width="0" style="478" hidden="1" customWidth="1"/>
    <col min="2303" max="2305" width="3.7109375" style="478" customWidth="1"/>
    <col min="2306" max="2306" width="12.7109375" style="478" customWidth="1"/>
    <col min="2307" max="2307" width="47.42578125" style="478" customWidth="1"/>
    <col min="2308" max="2308" width="5.5703125" style="478" customWidth="1"/>
    <col min="2309" max="2310" width="3.7109375" style="478" customWidth="1"/>
    <col min="2311" max="2311" width="22" style="478" customWidth="1"/>
    <col min="2312" max="2312" width="5.5703125" style="478" customWidth="1"/>
    <col min="2313" max="2314" width="3.7109375" style="478" customWidth="1"/>
    <col min="2315" max="2315" width="22" style="478" customWidth="1"/>
    <col min="2316" max="2316" width="5.5703125" style="478" customWidth="1"/>
    <col min="2317" max="2318" width="3.7109375" style="478" customWidth="1"/>
    <col min="2319" max="2319" width="22" style="478" customWidth="1"/>
    <col min="2320" max="2321" width="15.7109375" style="478" customWidth="1"/>
    <col min="2322" max="2322" width="11.7109375" style="478" customWidth="1"/>
    <col min="2323" max="2323" width="6.42578125" style="478" bestFit="1" customWidth="1"/>
    <col min="2324" max="2324" width="11.7109375" style="478" customWidth="1"/>
    <col min="2325" max="2325" width="0" style="478" hidden="1" customWidth="1"/>
    <col min="2326" max="2326" width="3.7109375" style="478" customWidth="1"/>
    <col min="2327" max="2327" width="11.140625" style="478" bestFit="1" customWidth="1"/>
    <col min="2328" max="2329" width="10.5703125" style="478"/>
    <col min="2330" max="2330" width="13.42578125" style="478" customWidth="1"/>
    <col min="2331" max="2550" width="10.5703125" style="478"/>
    <col min="2551" max="2558" width="0" style="478" hidden="1" customWidth="1"/>
    <col min="2559" max="2561" width="3.7109375" style="478" customWidth="1"/>
    <col min="2562" max="2562" width="12.7109375" style="478" customWidth="1"/>
    <col min="2563" max="2563" width="47.42578125" style="478" customWidth="1"/>
    <col min="2564" max="2564" width="5.5703125" style="478" customWidth="1"/>
    <col min="2565" max="2566" width="3.7109375" style="478" customWidth="1"/>
    <col min="2567" max="2567" width="22" style="478" customWidth="1"/>
    <col min="2568" max="2568" width="5.5703125" style="478" customWidth="1"/>
    <col min="2569" max="2570" width="3.7109375" style="478" customWidth="1"/>
    <col min="2571" max="2571" width="22" style="478" customWidth="1"/>
    <col min="2572" max="2572" width="5.5703125" style="478" customWidth="1"/>
    <col min="2573" max="2574" width="3.7109375" style="478" customWidth="1"/>
    <col min="2575" max="2575" width="22" style="478" customWidth="1"/>
    <col min="2576" max="2577" width="15.7109375" style="478" customWidth="1"/>
    <col min="2578" max="2578" width="11.7109375" style="478" customWidth="1"/>
    <col min="2579" max="2579" width="6.42578125" style="478" bestFit="1" customWidth="1"/>
    <col min="2580" max="2580" width="11.7109375" style="478" customWidth="1"/>
    <col min="2581" max="2581" width="0" style="478" hidden="1" customWidth="1"/>
    <col min="2582" max="2582" width="3.7109375" style="478" customWidth="1"/>
    <col min="2583" max="2583" width="11.140625" style="478" bestFit="1" customWidth="1"/>
    <col min="2584" max="2585" width="10.5703125" style="478"/>
    <col min="2586" max="2586" width="13.42578125" style="478" customWidth="1"/>
    <col min="2587" max="2806" width="10.5703125" style="478"/>
    <col min="2807" max="2814" width="0" style="478" hidden="1" customWidth="1"/>
    <col min="2815" max="2817" width="3.7109375" style="478" customWidth="1"/>
    <col min="2818" max="2818" width="12.7109375" style="478" customWidth="1"/>
    <col min="2819" max="2819" width="47.42578125" style="478" customWidth="1"/>
    <col min="2820" max="2820" width="5.5703125" style="478" customWidth="1"/>
    <col min="2821" max="2822" width="3.7109375" style="478" customWidth="1"/>
    <col min="2823" max="2823" width="22" style="478" customWidth="1"/>
    <col min="2824" max="2824" width="5.5703125" style="478" customWidth="1"/>
    <col min="2825" max="2826" width="3.7109375" style="478" customWidth="1"/>
    <col min="2827" max="2827" width="22" style="478" customWidth="1"/>
    <col min="2828" max="2828" width="5.5703125" style="478" customWidth="1"/>
    <col min="2829" max="2830" width="3.7109375" style="478" customWidth="1"/>
    <col min="2831" max="2831" width="22" style="478" customWidth="1"/>
    <col min="2832" max="2833" width="15.7109375" style="478" customWidth="1"/>
    <col min="2834" max="2834" width="11.7109375" style="478" customWidth="1"/>
    <col min="2835" max="2835" width="6.42578125" style="478" bestFit="1" customWidth="1"/>
    <col min="2836" max="2836" width="11.7109375" style="478" customWidth="1"/>
    <col min="2837" max="2837" width="0" style="478" hidden="1" customWidth="1"/>
    <col min="2838" max="2838" width="3.7109375" style="478" customWidth="1"/>
    <col min="2839" max="2839" width="11.140625" style="478" bestFit="1" customWidth="1"/>
    <col min="2840" max="2841" width="10.5703125" style="478"/>
    <col min="2842" max="2842" width="13.42578125" style="478" customWidth="1"/>
    <col min="2843" max="3062" width="10.5703125" style="478"/>
    <col min="3063" max="3070" width="0" style="478" hidden="1" customWidth="1"/>
    <col min="3071" max="3073" width="3.7109375" style="478" customWidth="1"/>
    <col min="3074" max="3074" width="12.7109375" style="478" customWidth="1"/>
    <col min="3075" max="3075" width="47.42578125" style="478" customWidth="1"/>
    <col min="3076" max="3076" width="5.5703125" style="478" customWidth="1"/>
    <col min="3077" max="3078" width="3.7109375" style="478" customWidth="1"/>
    <col min="3079" max="3079" width="22" style="478" customWidth="1"/>
    <col min="3080" max="3080" width="5.5703125" style="478" customWidth="1"/>
    <col min="3081" max="3082" width="3.7109375" style="478" customWidth="1"/>
    <col min="3083" max="3083" width="22" style="478" customWidth="1"/>
    <col min="3084" max="3084" width="5.5703125" style="478" customWidth="1"/>
    <col min="3085" max="3086" width="3.7109375" style="478" customWidth="1"/>
    <col min="3087" max="3087" width="22" style="478" customWidth="1"/>
    <col min="3088" max="3089" width="15.7109375" style="478" customWidth="1"/>
    <col min="3090" max="3090" width="11.7109375" style="478" customWidth="1"/>
    <col min="3091" max="3091" width="6.42578125" style="478" bestFit="1" customWidth="1"/>
    <col min="3092" max="3092" width="11.7109375" style="478" customWidth="1"/>
    <col min="3093" max="3093" width="0" style="478" hidden="1" customWidth="1"/>
    <col min="3094" max="3094" width="3.7109375" style="478" customWidth="1"/>
    <col min="3095" max="3095" width="11.140625" style="478" bestFit="1" customWidth="1"/>
    <col min="3096" max="3097" width="10.5703125" style="478"/>
    <col min="3098" max="3098" width="13.42578125" style="478" customWidth="1"/>
    <col min="3099" max="3318" width="10.5703125" style="478"/>
    <col min="3319" max="3326" width="0" style="478" hidden="1" customWidth="1"/>
    <col min="3327" max="3329" width="3.7109375" style="478" customWidth="1"/>
    <col min="3330" max="3330" width="12.7109375" style="478" customWidth="1"/>
    <col min="3331" max="3331" width="47.42578125" style="478" customWidth="1"/>
    <col min="3332" max="3332" width="5.5703125" style="478" customWidth="1"/>
    <col min="3333" max="3334" width="3.7109375" style="478" customWidth="1"/>
    <col min="3335" max="3335" width="22" style="478" customWidth="1"/>
    <col min="3336" max="3336" width="5.5703125" style="478" customWidth="1"/>
    <col min="3337" max="3338" width="3.7109375" style="478" customWidth="1"/>
    <col min="3339" max="3339" width="22" style="478" customWidth="1"/>
    <col min="3340" max="3340" width="5.5703125" style="478" customWidth="1"/>
    <col min="3341" max="3342" width="3.7109375" style="478" customWidth="1"/>
    <col min="3343" max="3343" width="22" style="478" customWidth="1"/>
    <col min="3344" max="3345" width="15.7109375" style="478" customWidth="1"/>
    <col min="3346" max="3346" width="11.7109375" style="478" customWidth="1"/>
    <col min="3347" max="3347" width="6.42578125" style="478" bestFit="1" customWidth="1"/>
    <col min="3348" max="3348" width="11.7109375" style="478" customWidth="1"/>
    <col min="3349" max="3349" width="0" style="478" hidden="1" customWidth="1"/>
    <col min="3350" max="3350" width="3.7109375" style="478" customWidth="1"/>
    <col min="3351" max="3351" width="11.140625" style="478" bestFit="1" customWidth="1"/>
    <col min="3352" max="3353" width="10.5703125" style="478"/>
    <col min="3354" max="3354" width="13.42578125" style="478" customWidth="1"/>
    <col min="3355" max="3574" width="10.5703125" style="478"/>
    <col min="3575" max="3582" width="0" style="478" hidden="1" customWidth="1"/>
    <col min="3583" max="3585" width="3.7109375" style="478" customWidth="1"/>
    <col min="3586" max="3586" width="12.7109375" style="478" customWidth="1"/>
    <col min="3587" max="3587" width="47.42578125" style="478" customWidth="1"/>
    <col min="3588" max="3588" width="5.5703125" style="478" customWidth="1"/>
    <col min="3589" max="3590" width="3.7109375" style="478" customWidth="1"/>
    <col min="3591" max="3591" width="22" style="478" customWidth="1"/>
    <col min="3592" max="3592" width="5.5703125" style="478" customWidth="1"/>
    <col min="3593" max="3594" width="3.7109375" style="478" customWidth="1"/>
    <col min="3595" max="3595" width="22" style="478" customWidth="1"/>
    <col min="3596" max="3596" width="5.5703125" style="478" customWidth="1"/>
    <col min="3597" max="3598" width="3.7109375" style="478" customWidth="1"/>
    <col min="3599" max="3599" width="22" style="478" customWidth="1"/>
    <col min="3600" max="3601" width="15.7109375" style="478" customWidth="1"/>
    <col min="3602" max="3602" width="11.7109375" style="478" customWidth="1"/>
    <col min="3603" max="3603" width="6.42578125" style="478" bestFit="1" customWidth="1"/>
    <col min="3604" max="3604" width="11.7109375" style="478" customWidth="1"/>
    <col min="3605" max="3605" width="0" style="478" hidden="1" customWidth="1"/>
    <col min="3606" max="3606" width="3.7109375" style="478" customWidth="1"/>
    <col min="3607" max="3607" width="11.140625" style="478" bestFit="1" customWidth="1"/>
    <col min="3608" max="3609" width="10.5703125" style="478"/>
    <col min="3610" max="3610" width="13.42578125" style="478" customWidth="1"/>
    <col min="3611" max="3830" width="10.5703125" style="478"/>
    <col min="3831" max="3838" width="0" style="478" hidden="1" customWidth="1"/>
    <col min="3839" max="3841" width="3.7109375" style="478" customWidth="1"/>
    <col min="3842" max="3842" width="12.7109375" style="478" customWidth="1"/>
    <col min="3843" max="3843" width="47.42578125" style="478" customWidth="1"/>
    <col min="3844" max="3844" width="5.5703125" style="478" customWidth="1"/>
    <col min="3845" max="3846" width="3.7109375" style="478" customWidth="1"/>
    <col min="3847" max="3847" width="22" style="478" customWidth="1"/>
    <col min="3848" max="3848" width="5.5703125" style="478" customWidth="1"/>
    <col min="3849" max="3850" width="3.7109375" style="478" customWidth="1"/>
    <col min="3851" max="3851" width="22" style="478" customWidth="1"/>
    <col min="3852" max="3852" width="5.5703125" style="478" customWidth="1"/>
    <col min="3853" max="3854" width="3.7109375" style="478" customWidth="1"/>
    <col min="3855" max="3855" width="22" style="478" customWidth="1"/>
    <col min="3856" max="3857" width="15.7109375" style="478" customWidth="1"/>
    <col min="3858" max="3858" width="11.7109375" style="478" customWidth="1"/>
    <col min="3859" max="3859" width="6.42578125" style="478" bestFit="1" customWidth="1"/>
    <col min="3860" max="3860" width="11.7109375" style="478" customWidth="1"/>
    <col min="3861" max="3861" width="0" style="478" hidden="1" customWidth="1"/>
    <col min="3862" max="3862" width="3.7109375" style="478" customWidth="1"/>
    <col min="3863" max="3863" width="11.140625" style="478" bestFit="1" customWidth="1"/>
    <col min="3864" max="3865" width="10.5703125" style="478"/>
    <col min="3866" max="3866" width="13.42578125" style="478" customWidth="1"/>
    <col min="3867" max="4086" width="10.5703125" style="478"/>
    <col min="4087" max="4094" width="0" style="478" hidden="1" customWidth="1"/>
    <col min="4095" max="4097" width="3.7109375" style="478" customWidth="1"/>
    <col min="4098" max="4098" width="12.7109375" style="478" customWidth="1"/>
    <col min="4099" max="4099" width="47.42578125" style="478" customWidth="1"/>
    <col min="4100" max="4100" width="5.5703125" style="478" customWidth="1"/>
    <col min="4101" max="4102" width="3.7109375" style="478" customWidth="1"/>
    <col min="4103" max="4103" width="22" style="478" customWidth="1"/>
    <col min="4104" max="4104" width="5.5703125" style="478" customWidth="1"/>
    <col min="4105" max="4106" width="3.7109375" style="478" customWidth="1"/>
    <col min="4107" max="4107" width="22" style="478" customWidth="1"/>
    <col min="4108" max="4108" width="5.5703125" style="478" customWidth="1"/>
    <col min="4109" max="4110" width="3.7109375" style="478" customWidth="1"/>
    <col min="4111" max="4111" width="22" style="478" customWidth="1"/>
    <col min="4112" max="4113" width="15.7109375" style="478" customWidth="1"/>
    <col min="4114" max="4114" width="11.7109375" style="478" customWidth="1"/>
    <col min="4115" max="4115" width="6.42578125" style="478" bestFit="1" customWidth="1"/>
    <col min="4116" max="4116" width="11.7109375" style="478" customWidth="1"/>
    <col min="4117" max="4117" width="0" style="478" hidden="1" customWidth="1"/>
    <col min="4118" max="4118" width="3.7109375" style="478" customWidth="1"/>
    <col min="4119" max="4119" width="11.140625" style="478" bestFit="1" customWidth="1"/>
    <col min="4120" max="4121" width="10.5703125" style="478"/>
    <col min="4122" max="4122" width="13.42578125" style="478" customWidth="1"/>
    <col min="4123" max="4342" width="10.5703125" style="478"/>
    <col min="4343" max="4350" width="0" style="478" hidden="1" customWidth="1"/>
    <col min="4351" max="4353" width="3.7109375" style="478" customWidth="1"/>
    <col min="4354" max="4354" width="12.7109375" style="478" customWidth="1"/>
    <col min="4355" max="4355" width="47.42578125" style="478" customWidth="1"/>
    <col min="4356" max="4356" width="5.5703125" style="478" customWidth="1"/>
    <col min="4357" max="4358" width="3.7109375" style="478" customWidth="1"/>
    <col min="4359" max="4359" width="22" style="478" customWidth="1"/>
    <col min="4360" max="4360" width="5.5703125" style="478" customWidth="1"/>
    <col min="4361" max="4362" width="3.7109375" style="478" customWidth="1"/>
    <col min="4363" max="4363" width="22" style="478" customWidth="1"/>
    <col min="4364" max="4364" width="5.5703125" style="478" customWidth="1"/>
    <col min="4365" max="4366" width="3.7109375" style="478" customWidth="1"/>
    <col min="4367" max="4367" width="22" style="478" customWidth="1"/>
    <col min="4368" max="4369" width="15.7109375" style="478" customWidth="1"/>
    <col min="4370" max="4370" width="11.7109375" style="478" customWidth="1"/>
    <col min="4371" max="4371" width="6.42578125" style="478" bestFit="1" customWidth="1"/>
    <col min="4372" max="4372" width="11.7109375" style="478" customWidth="1"/>
    <col min="4373" max="4373" width="0" style="478" hidden="1" customWidth="1"/>
    <col min="4374" max="4374" width="3.7109375" style="478" customWidth="1"/>
    <col min="4375" max="4375" width="11.140625" style="478" bestFit="1" customWidth="1"/>
    <col min="4376" max="4377" width="10.5703125" style="478"/>
    <col min="4378" max="4378" width="13.42578125" style="478" customWidth="1"/>
    <col min="4379" max="4598" width="10.5703125" style="478"/>
    <col min="4599" max="4606" width="0" style="478" hidden="1" customWidth="1"/>
    <col min="4607" max="4609" width="3.7109375" style="478" customWidth="1"/>
    <col min="4610" max="4610" width="12.7109375" style="478" customWidth="1"/>
    <col min="4611" max="4611" width="47.42578125" style="478" customWidth="1"/>
    <col min="4612" max="4612" width="5.5703125" style="478" customWidth="1"/>
    <col min="4613" max="4614" width="3.7109375" style="478" customWidth="1"/>
    <col min="4615" max="4615" width="22" style="478" customWidth="1"/>
    <col min="4616" max="4616" width="5.5703125" style="478" customWidth="1"/>
    <col min="4617" max="4618" width="3.7109375" style="478" customWidth="1"/>
    <col min="4619" max="4619" width="22" style="478" customWidth="1"/>
    <col min="4620" max="4620" width="5.5703125" style="478" customWidth="1"/>
    <col min="4621" max="4622" width="3.7109375" style="478" customWidth="1"/>
    <col min="4623" max="4623" width="22" style="478" customWidth="1"/>
    <col min="4624" max="4625" width="15.7109375" style="478" customWidth="1"/>
    <col min="4626" max="4626" width="11.7109375" style="478" customWidth="1"/>
    <col min="4627" max="4627" width="6.42578125" style="478" bestFit="1" customWidth="1"/>
    <col min="4628" max="4628" width="11.7109375" style="478" customWidth="1"/>
    <col min="4629" max="4629" width="0" style="478" hidden="1" customWidth="1"/>
    <col min="4630" max="4630" width="3.7109375" style="478" customWidth="1"/>
    <col min="4631" max="4631" width="11.140625" style="478" bestFit="1" customWidth="1"/>
    <col min="4632" max="4633" width="10.5703125" style="478"/>
    <col min="4634" max="4634" width="13.42578125" style="478" customWidth="1"/>
    <col min="4635" max="4854" width="10.5703125" style="478"/>
    <col min="4855" max="4862" width="0" style="478" hidden="1" customWidth="1"/>
    <col min="4863" max="4865" width="3.7109375" style="478" customWidth="1"/>
    <col min="4866" max="4866" width="12.7109375" style="478" customWidth="1"/>
    <col min="4867" max="4867" width="47.42578125" style="478" customWidth="1"/>
    <col min="4868" max="4868" width="5.5703125" style="478" customWidth="1"/>
    <col min="4869" max="4870" width="3.7109375" style="478" customWidth="1"/>
    <col min="4871" max="4871" width="22" style="478" customWidth="1"/>
    <col min="4872" max="4872" width="5.5703125" style="478" customWidth="1"/>
    <col min="4873" max="4874" width="3.7109375" style="478" customWidth="1"/>
    <col min="4875" max="4875" width="22" style="478" customWidth="1"/>
    <col min="4876" max="4876" width="5.5703125" style="478" customWidth="1"/>
    <col min="4877" max="4878" width="3.7109375" style="478" customWidth="1"/>
    <col min="4879" max="4879" width="22" style="478" customWidth="1"/>
    <col min="4880" max="4881" width="15.7109375" style="478" customWidth="1"/>
    <col min="4882" max="4882" width="11.7109375" style="478" customWidth="1"/>
    <col min="4883" max="4883" width="6.42578125" style="478" bestFit="1" customWidth="1"/>
    <col min="4884" max="4884" width="11.7109375" style="478" customWidth="1"/>
    <col min="4885" max="4885" width="0" style="478" hidden="1" customWidth="1"/>
    <col min="4886" max="4886" width="3.7109375" style="478" customWidth="1"/>
    <col min="4887" max="4887" width="11.140625" style="478" bestFit="1" customWidth="1"/>
    <col min="4888" max="4889" width="10.5703125" style="478"/>
    <col min="4890" max="4890" width="13.42578125" style="478" customWidth="1"/>
    <col min="4891" max="5110" width="10.5703125" style="478"/>
    <col min="5111" max="5118" width="0" style="478" hidden="1" customWidth="1"/>
    <col min="5119" max="5121" width="3.7109375" style="478" customWidth="1"/>
    <col min="5122" max="5122" width="12.7109375" style="478" customWidth="1"/>
    <col min="5123" max="5123" width="47.42578125" style="478" customWidth="1"/>
    <col min="5124" max="5124" width="5.5703125" style="478" customWidth="1"/>
    <col min="5125" max="5126" width="3.7109375" style="478" customWidth="1"/>
    <col min="5127" max="5127" width="22" style="478" customWidth="1"/>
    <col min="5128" max="5128" width="5.5703125" style="478" customWidth="1"/>
    <col min="5129" max="5130" width="3.7109375" style="478" customWidth="1"/>
    <col min="5131" max="5131" width="22" style="478" customWidth="1"/>
    <col min="5132" max="5132" width="5.5703125" style="478" customWidth="1"/>
    <col min="5133" max="5134" width="3.7109375" style="478" customWidth="1"/>
    <col min="5135" max="5135" width="22" style="478" customWidth="1"/>
    <col min="5136" max="5137" width="15.7109375" style="478" customWidth="1"/>
    <col min="5138" max="5138" width="11.7109375" style="478" customWidth="1"/>
    <col min="5139" max="5139" width="6.42578125" style="478" bestFit="1" customWidth="1"/>
    <col min="5140" max="5140" width="11.7109375" style="478" customWidth="1"/>
    <col min="5141" max="5141" width="0" style="478" hidden="1" customWidth="1"/>
    <col min="5142" max="5142" width="3.7109375" style="478" customWidth="1"/>
    <col min="5143" max="5143" width="11.140625" style="478" bestFit="1" customWidth="1"/>
    <col min="5144" max="5145" width="10.5703125" style="478"/>
    <col min="5146" max="5146" width="13.42578125" style="478" customWidth="1"/>
    <col min="5147" max="5366" width="10.5703125" style="478"/>
    <col min="5367" max="5374" width="0" style="478" hidden="1" customWidth="1"/>
    <col min="5375" max="5377" width="3.7109375" style="478" customWidth="1"/>
    <col min="5378" max="5378" width="12.7109375" style="478" customWidth="1"/>
    <col min="5379" max="5379" width="47.42578125" style="478" customWidth="1"/>
    <col min="5380" max="5380" width="5.5703125" style="478" customWidth="1"/>
    <col min="5381" max="5382" width="3.7109375" style="478" customWidth="1"/>
    <col min="5383" max="5383" width="22" style="478" customWidth="1"/>
    <col min="5384" max="5384" width="5.5703125" style="478" customWidth="1"/>
    <col min="5385" max="5386" width="3.7109375" style="478" customWidth="1"/>
    <col min="5387" max="5387" width="22" style="478" customWidth="1"/>
    <col min="5388" max="5388" width="5.5703125" style="478" customWidth="1"/>
    <col min="5389" max="5390" width="3.7109375" style="478" customWidth="1"/>
    <col min="5391" max="5391" width="22" style="478" customWidth="1"/>
    <col min="5392" max="5393" width="15.7109375" style="478" customWidth="1"/>
    <col min="5394" max="5394" width="11.7109375" style="478" customWidth="1"/>
    <col min="5395" max="5395" width="6.42578125" style="478" bestFit="1" customWidth="1"/>
    <col min="5396" max="5396" width="11.7109375" style="478" customWidth="1"/>
    <col min="5397" max="5397" width="0" style="478" hidden="1" customWidth="1"/>
    <col min="5398" max="5398" width="3.7109375" style="478" customWidth="1"/>
    <col min="5399" max="5399" width="11.140625" style="478" bestFit="1" customWidth="1"/>
    <col min="5400" max="5401" width="10.5703125" style="478"/>
    <col min="5402" max="5402" width="13.42578125" style="478" customWidth="1"/>
    <col min="5403" max="5622" width="10.5703125" style="478"/>
    <col min="5623" max="5630" width="0" style="478" hidden="1" customWidth="1"/>
    <col min="5631" max="5633" width="3.7109375" style="478" customWidth="1"/>
    <col min="5634" max="5634" width="12.7109375" style="478" customWidth="1"/>
    <col min="5635" max="5635" width="47.42578125" style="478" customWidth="1"/>
    <col min="5636" max="5636" width="5.5703125" style="478" customWidth="1"/>
    <col min="5637" max="5638" width="3.7109375" style="478" customWidth="1"/>
    <col min="5639" max="5639" width="22" style="478" customWidth="1"/>
    <col min="5640" max="5640" width="5.5703125" style="478" customWidth="1"/>
    <col min="5641" max="5642" width="3.7109375" style="478" customWidth="1"/>
    <col min="5643" max="5643" width="22" style="478" customWidth="1"/>
    <col min="5644" max="5644" width="5.5703125" style="478" customWidth="1"/>
    <col min="5645" max="5646" width="3.7109375" style="478" customWidth="1"/>
    <col min="5647" max="5647" width="22" style="478" customWidth="1"/>
    <col min="5648" max="5649" width="15.7109375" style="478" customWidth="1"/>
    <col min="5650" max="5650" width="11.7109375" style="478" customWidth="1"/>
    <col min="5651" max="5651" width="6.42578125" style="478" bestFit="1" customWidth="1"/>
    <col min="5652" max="5652" width="11.7109375" style="478" customWidth="1"/>
    <col min="5653" max="5653" width="0" style="478" hidden="1" customWidth="1"/>
    <col min="5654" max="5654" width="3.7109375" style="478" customWidth="1"/>
    <col min="5655" max="5655" width="11.140625" style="478" bestFit="1" customWidth="1"/>
    <col min="5656" max="5657" width="10.5703125" style="478"/>
    <col min="5658" max="5658" width="13.42578125" style="478" customWidth="1"/>
    <col min="5659" max="5878" width="10.5703125" style="478"/>
    <col min="5879" max="5886" width="0" style="478" hidden="1" customWidth="1"/>
    <col min="5887" max="5889" width="3.7109375" style="478" customWidth="1"/>
    <col min="5890" max="5890" width="12.7109375" style="478" customWidth="1"/>
    <col min="5891" max="5891" width="47.42578125" style="478" customWidth="1"/>
    <col min="5892" max="5892" width="5.5703125" style="478" customWidth="1"/>
    <col min="5893" max="5894" width="3.7109375" style="478" customWidth="1"/>
    <col min="5895" max="5895" width="22" style="478" customWidth="1"/>
    <col min="5896" max="5896" width="5.5703125" style="478" customWidth="1"/>
    <col min="5897" max="5898" width="3.7109375" style="478" customWidth="1"/>
    <col min="5899" max="5899" width="22" style="478" customWidth="1"/>
    <col min="5900" max="5900" width="5.5703125" style="478" customWidth="1"/>
    <col min="5901" max="5902" width="3.7109375" style="478" customWidth="1"/>
    <col min="5903" max="5903" width="22" style="478" customWidth="1"/>
    <col min="5904" max="5905" width="15.7109375" style="478" customWidth="1"/>
    <col min="5906" max="5906" width="11.7109375" style="478" customWidth="1"/>
    <col min="5907" max="5907" width="6.42578125" style="478" bestFit="1" customWidth="1"/>
    <col min="5908" max="5908" width="11.7109375" style="478" customWidth="1"/>
    <col min="5909" max="5909" width="0" style="478" hidden="1" customWidth="1"/>
    <col min="5910" max="5910" width="3.7109375" style="478" customWidth="1"/>
    <col min="5911" max="5911" width="11.140625" style="478" bestFit="1" customWidth="1"/>
    <col min="5912" max="5913" width="10.5703125" style="478"/>
    <col min="5914" max="5914" width="13.42578125" style="478" customWidth="1"/>
    <col min="5915" max="6134" width="10.5703125" style="478"/>
    <col min="6135" max="6142" width="0" style="478" hidden="1" customWidth="1"/>
    <col min="6143" max="6145" width="3.7109375" style="478" customWidth="1"/>
    <col min="6146" max="6146" width="12.7109375" style="478" customWidth="1"/>
    <col min="6147" max="6147" width="47.42578125" style="478" customWidth="1"/>
    <col min="6148" max="6148" width="5.5703125" style="478" customWidth="1"/>
    <col min="6149" max="6150" width="3.7109375" style="478" customWidth="1"/>
    <col min="6151" max="6151" width="22" style="478" customWidth="1"/>
    <col min="6152" max="6152" width="5.5703125" style="478" customWidth="1"/>
    <col min="6153" max="6154" width="3.7109375" style="478" customWidth="1"/>
    <col min="6155" max="6155" width="22" style="478" customWidth="1"/>
    <col min="6156" max="6156" width="5.5703125" style="478" customWidth="1"/>
    <col min="6157" max="6158" width="3.7109375" style="478" customWidth="1"/>
    <col min="6159" max="6159" width="22" style="478" customWidth="1"/>
    <col min="6160" max="6161" width="15.7109375" style="478" customWidth="1"/>
    <col min="6162" max="6162" width="11.7109375" style="478" customWidth="1"/>
    <col min="6163" max="6163" width="6.42578125" style="478" bestFit="1" customWidth="1"/>
    <col min="6164" max="6164" width="11.7109375" style="478" customWidth="1"/>
    <col min="6165" max="6165" width="0" style="478" hidden="1" customWidth="1"/>
    <col min="6166" max="6166" width="3.7109375" style="478" customWidth="1"/>
    <col min="6167" max="6167" width="11.140625" style="478" bestFit="1" customWidth="1"/>
    <col min="6168" max="6169" width="10.5703125" style="478"/>
    <col min="6170" max="6170" width="13.42578125" style="478" customWidth="1"/>
    <col min="6171" max="6390" width="10.5703125" style="478"/>
    <col min="6391" max="6398" width="0" style="478" hidden="1" customWidth="1"/>
    <col min="6399" max="6401" width="3.7109375" style="478" customWidth="1"/>
    <col min="6402" max="6402" width="12.7109375" style="478" customWidth="1"/>
    <col min="6403" max="6403" width="47.42578125" style="478" customWidth="1"/>
    <col min="6404" max="6404" width="5.5703125" style="478" customWidth="1"/>
    <col min="6405" max="6406" width="3.7109375" style="478" customWidth="1"/>
    <col min="6407" max="6407" width="22" style="478" customWidth="1"/>
    <col min="6408" max="6408" width="5.5703125" style="478" customWidth="1"/>
    <col min="6409" max="6410" width="3.7109375" style="478" customWidth="1"/>
    <col min="6411" max="6411" width="22" style="478" customWidth="1"/>
    <col min="6412" max="6412" width="5.5703125" style="478" customWidth="1"/>
    <col min="6413" max="6414" width="3.7109375" style="478" customWidth="1"/>
    <col min="6415" max="6415" width="22" style="478" customWidth="1"/>
    <col min="6416" max="6417" width="15.7109375" style="478" customWidth="1"/>
    <col min="6418" max="6418" width="11.7109375" style="478" customWidth="1"/>
    <col min="6419" max="6419" width="6.42578125" style="478" bestFit="1" customWidth="1"/>
    <col min="6420" max="6420" width="11.7109375" style="478" customWidth="1"/>
    <col min="6421" max="6421" width="0" style="478" hidden="1" customWidth="1"/>
    <col min="6422" max="6422" width="3.7109375" style="478" customWidth="1"/>
    <col min="6423" max="6423" width="11.140625" style="478" bestFit="1" customWidth="1"/>
    <col min="6424" max="6425" width="10.5703125" style="478"/>
    <col min="6426" max="6426" width="13.42578125" style="478" customWidth="1"/>
    <col min="6427" max="6646" width="10.5703125" style="478"/>
    <col min="6647" max="6654" width="0" style="478" hidden="1" customWidth="1"/>
    <col min="6655" max="6657" width="3.7109375" style="478" customWidth="1"/>
    <col min="6658" max="6658" width="12.7109375" style="478" customWidth="1"/>
    <col min="6659" max="6659" width="47.42578125" style="478" customWidth="1"/>
    <col min="6660" max="6660" width="5.5703125" style="478" customWidth="1"/>
    <col min="6661" max="6662" width="3.7109375" style="478" customWidth="1"/>
    <col min="6663" max="6663" width="22" style="478" customWidth="1"/>
    <col min="6664" max="6664" width="5.5703125" style="478" customWidth="1"/>
    <col min="6665" max="6666" width="3.7109375" style="478" customWidth="1"/>
    <col min="6667" max="6667" width="22" style="478" customWidth="1"/>
    <col min="6668" max="6668" width="5.5703125" style="478" customWidth="1"/>
    <col min="6669" max="6670" width="3.7109375" style="478" customWidth="1"/>
    <col min="6671" max="6671" width="22" style="478" customWidth="1"/>
    <col min="6672" max="6673" width="15.7109375" style="478" customWidth="1"/>
    <col min="6674" max="6674" width="11.7109375" style="478" customWidth="1"/>
    <col min="6675" max="6675" width="6.42578125" style="478" bestFit="1" customWidth="1"/>
    <col min="6676" max="6676" width="11.7109375" style="478" customWidth="1"/>
    <col min="6677" max="6677" width="0" style="478" hidden="1" customWidth="1"/>
    <col min="6678" max="6678" width="3.7109375" style="478" customWidth="1"/>
    <col min="6679" max="6679" width="11.140625" style="478" bestFit="1" customWidth="1"/>
    <col min="6680" max="6681" width="10.5703125" style="478"/>
    <col min="6682" max="6682" width="13.42578125" style="478" customWidth="1"/>
    <col min="6683" max="6902" width="10.5703125" style="478"/>
    <col min="6903" max="6910" width="0" style="478" hidden="1" customWidth="1"/>
    <col min="6911" max="6913" width="3.7109375" style="478" customWidth="1"/>
    <col min="6914" max="6914" width="12.7109375" style="478" customWidth="1"/>
    <col min="6915" max="6915" width="47.42578125" style="478" customWidth="1"/>
    <col min="6916" max="6916" width="5.5703125" style="478" customWidth="1"/>
    <col min="6917" max="6918" width="3.7109375" style="478" customWidth="1"/>
    <col min="6919" max="6919" width="22" style="478" customWidth="1"/>
    <col min="6920" max="6920" width="5.5703125" style="478" customWidth="1"/>
    <col min="6921" max="6922" width="3.7109375" style="478" customWidth="1"/>
    <col min="6923" max="6923" width="22" style="478" customWidth="1"/>
    <col min="6924" max="6924" width="5.5703125" style="478" customWidth="1"/>
    <col min="6925" max="6926" width="3.7109375" style="478" customWidth="1"/>
    <col min="6927" max="6927" width="22" style="478" customWidth="1"/>
    <col min="6928" max="6929" width="15.7109375" style="478" customWidth="1"/>
    <col min="6930" max="6930" width="11.7109375" style="478" customWidth="1"/>
    <col min="6931" max="6931" width="6.42578125" style="478" bestFit="1" customWidth="1"/>
    <col min="6932" max="6932" width="11.7109375" style="478" customWidth="1"/>
    <col min="6933" max="6933" width="0" style="478" hidden="1" customWidth="1"/>
    <col min="6934" max="6934" width="3.7109375" style="478" customWidth="1"/>
    <col min="6935" max="6935" width="11.140625" style="478" bestFit="1" customWidth="1"/>
    <col min="6936" max="6937" width="10.5703125" style="478"/>
    <col min="6938" max="6938" width="13.42578125" style="478" customWidth="1"/>
    <col min="6939" max="7158" width="10.5703125" style="478"/>
    <col min="7159" max="7166" width="0" style="478" hidden="1" customWidth="1"/>
    <col min="7167" max="7169" width="3.7109375" style="478" customWidth="1"/>
    <col min="7170" max="7170" width="12.7109375" style="478" customWidth="1"/>
    <col min="7171" max="7171" width="47.42578125" style="478" customWidth="1"/>
    <col min="7172" max="7172" width="5.5703125" style="478" customWidth="1"/>
    <col min="7173" max="7174" width="3.7109375" style="478" customWidth="1"/>
    <col min="7175" max="7175" width="22" style="478" customWidth="1"/>
    <col min="7176" max="7176" width="5.5703125" style="478" customWidth="1"/>
    <col min="7177" max="7178" width="3.7109375" style="478" customWidth="1"/>
    <col min="7179" max="7179" width="22" style="478" customWidth="1"/>
    <col min="7180" max="7180" width="5.5703125" style="478" customWidth="1"/>
    <col min="7181" max="7182" width="3.7109375" style="478" customWidth="1"/>
    <col min="7183" max="7183" width="22" style="478" customWidth="1"/>
    <col min="7184" max="7185" width="15.7109375" style="478" customWidth="1"/>
    <col min="7186" max="7186" width="11.7109375" style="478" customWidth="1"/>
    <col min="7187" max="7187" width="6.42578125" style="478" bestFit="1" customWidth="1"/>
    <col min="7188" max="7188" width="11.7109375" style="478" customWidth="1"/>
    <col min="7189" max="7189" width="0" style="478" hidden="1" customWidth="1"/>
    <col min="7190" max="7190" width="3.7109375" style="478" customWidth="1"/>
    <col min="7191" max="7191" width="11.140625" style="478" bestFit="1" customWidth="1"/>
    <col min="7192" max="7193" width="10.5703125" style="478"/>
    <col min="7194" max="7194" width="13.42578125" style="478" customWidth="1"/>
    <col min="7195" max="7414" width="10.5703125" style="478"/>
    <col min="7415" max="7422" width="0" style="478" hidden="1" customWidth="1"/>
    <col min="7423" max="7425" width="3.7109375" style="478" customWidth="1"/>
    <col min="7426" max="7426" width="12.7109375" style="478" customWidth="1"/>
    <col min="7427" max="7427" width="47.42578125" style="478" customWidth="1"/>
    <col min="7428" max="7428" width="5.5703125" style="478" customWidth="1"/>
    <col min="7429" max="7430" width="3.7109375" style="478" customWidth="1"/>
    <col min="7431" max="7431" width="22" style="478" customWidth="1"/>
    <col min="7432" max="7432" width="5.5703125" style="478" customWidth="1"/>
    <col min="7433" max="7434" width="3.7109375" style="478" customWidth="1"/>
    <col min="7435" max="7435" width="22" style="478" customWidth="1"/>
    <col min="7436" max="7436" width="5.5703125" style="478" customWidth="1"/>
    <col min="7437" max="7438" width="3.7109375" style="478" customWidth="1"/>
    <col min="7439" max="7439" width="22" style="478" customWidth="1"/>
    <col min="7440" max="7441" width="15.7109375" style="478" customWidth="1"/>
    <col min="7442" max="7442" width="11.7109375" style="478" customWidth="1"/>
    <col min="7443" max="7443" width="6.42578125" style="478" bestFit="1" customWidth="1"/>
    <col min="7444" max="7444" width="11.7109375" style="478" customWidth="1"/>
    <col min="7445" max="7445" width="0" style="478" hidden="1" customWidth="1"/>
    <col min="7446" max="7446" width="3.7109375" style="478" customWidth="1"/>
    <col min="7447" max="7447" width="11.140625" style="478" bestFit="1" customWidth="1"/>
    <col min="7448" max="7449" width="10.5703125" style="478"/>
    <col min="7450" max="7450" width="13.42578125" style="478" customWidth="1"/>
    <col min="7451" max="7670" width="10.5703125" style="478"/>
    <col min="7671" max="7678" width="0" style="478" hidden="1" customWidth="1"/>
    <col min="7679" max="7681" width="3.7109375" style="478" customWidth="1"/>
    <col min="7682" max="7682" width="12.7109375" style="478" customWidth="1"/>
    <col min="7683" max="7683" width="47.42578125" style="478" customWidth="1"/>
    <col min="7684" max="7684" width="5.5703125" style="478" customWidth="1"/>
    <col min="7685" max="7686" width="3.7109375" style="478" customWidth="1"/>
    <col min="7687" max="7687" width="22" style="478" customWidth="1"/>
    <col min="7688" max="7688" width="5.5703125" style="478" customWidth="1"/>
    <col min="7689" max="7690" width="3.7109375" style="478" customWidth="1"/>
    <col min="7691" max="7691" width="22" style="478" customWidth="1"/>
    <col min="7692" max="7692" width="5.5703125" style="478" customWidth="1"/>
    <col min="7693" max="7694" width="3.7109375" style="478" customWidth="1"/>
    <col min="7695" max="7695" width="22" style="478" customWidth="1"/>
    <col min="7696" max="7697" width="15.7109375" style="478" customWidth="1"/>
    <col min="7698" max="7698" width="11.7109375" style="478" customWidth="1"/>
    <col min="7699" max="7699" width="6.42578125" style="478" bestFit="1" customWidth="1"/>
    <col min="7700" max="7700" width="11.7109375" style="478" customWidth="1"/>
    <col min="7701" max="7701" width="0" style="478" hidden="1" customWidth="1"/>
    <col min="7702" max="7702" width="3.7109375" style="478" customWidth="1"/>
    <col min="7703" max="7703" width="11.140625" style="478" bestFit="1" customWidth="1"/>
    <col min="7704" max="7705" width="10.5703125" style="478"/>
    <col min="7706" max="7706" width="13.42578125" style="478" customWidth="1"/>
    <col min="7707" max="7926" width="10.5703125" style="478"/>
    <col min="7927" max="7934" width="0" style="478" hidden="1" customWidth="1"/>
    <col min="7935" max="7937" width="3.7109375" style="478" customWidth="1"/>
    <col min="7938" max="7938" width="12.7109375" style="478" customWidth="1"/>
    <col min="7939" max="7939" width="47.42578125" style="478" customWidth="1"/>
    <col min="7940" max="7940" width="5.5703125" style="478" customWidth="1"/>
    <col min="7941" max="7942" width="3.7109375" style="478" customWidth="1"/>
    <col min="7943" max="7943" width="22" style="478" customWidth="1"/>
    <col min="7944" max="7944" width="5.5703125" style="478" customWidth="1"/>
    <col min="7945" max="7946" width="3.7109375" style="478" customWidth="1"/>
    <col min="7947" max="7947" width="22" style="478" customWidth="1"/>
    <col min="7948" max="7948" width="5.5703125" style="478" customWidth="1"/>
    <col min="7949" max="7950" width="3.7109375" style="478" customWidth="1"/>
    <col min="7951" max="7951" width="22" style="478" customWidth="1"/>
    <col min="7952" max="7953" width="15.7109375" style="478" customWidth="1"/>
    <col min="7954" max="7954" width="11.7109375" style="478" customWidth="1"/>
    <col min="7955" max="7955" width="6.42578125" style="478" bestFit="1" customWidth="1"/>
    <col min="7956" max="7956" width="11.7109375" style="478" customWidth="1"/>
    <col min="7957" max="7957" width="0" style="478" hidden="1" customWidth="1"/>
    <col min="7958" max="7958" width="3.7109375" style="478" customWidth="1"/>
    <col min="7959" max="7959" width="11.140625" style="478" bestFit="1" customWidth="1"/>
    <col min="7960" max="7961" width="10.5703125" style="478"/>
    <col min="7962" max="7962" width="13.42578125" style="478" customWidth="1"/>
    <col min="7963" max="8182" width="10.5703125" style="478"/>
    <col min="8183" max="8190" width="0" style="478" hidden="1" customWidth="1"/>
    <col min="8191" max="8193" width="3.7109375" style="478" customWidth="1"/>
    <col min="8194" max="8194" width="12.7109375" style="478" customWidth="1"/>
    <col min="8195" max="8195" width="47.42578125" style="478" customWidth="1"/>
    <col min="8196" max="8196" width="5.5703125" style="478" customWidth="1"/>
    <col min="8197" max="8198" width="3.7109375" style="478" customWidth="1"/>
    <col min="8199" max="8199" width="22" style="478" customWidth="1"/>
    <col min="8200" max="8200" width="5.5703125" style="478" customWidth="1"/>
    <col min="8201" max="8202" width="3.7109375" style="478" customWidth="1"/>
    <col min="8203" max="8203" width="22" style="478" customWidth="1"/>
    <col min="8204" max="8204" width="5.5703125" style="478" customWidth="1"/>
    <col min="8205" max="8206" width="3.7109375" style="478" customWidth="1"/>
    <col min="8207" max="8207" width="22" style="478" customWidth="1"/>
    <col min="8208" max="8209" width="15.7109375" style="478" customWidth="1"/>
    <col min="8210" max="8210" width="11.7109375" style="478" customWidth="1"/>
    <col min="8211" max="8211" width="6.42578125" style="478" bestFit="1" customWidth="1"/>
    <col min="8212" max="8212" width="11.7109375" style="478" customWidth="1"/>
    <col min="8213" max="8213" width="0" style="478" hidden="1" customWidth="1"/>
    <col min="8214" max="8214" width="3.7109375" style="478" customWidth="1"/>
    <col min="8215" max="8215" width="11.140625" style="478" bestFit="1" customWidth="1"/>
    <col min="8216" max="8217" width="10.5703125" style="478"/>
    <col min="8218" max="8218" width="13.42578125" style="478" customWidth="1"/>
    <col min="8219" max="8438" width="10.5703125" style="478"/>
    <col min="8439" max="8446" width="0" style="478" hidden="1" customWidth="1"/>
    <col min="8447" max="8449" width="3.7109375" style="478" customWidth="1"/>
    <col min="8450" max="8450" width="12.7109375" style="478" customWidth="1"/>
    <col min="8451" max="8451" width="47.42578125" style="478" customWidth="1"/>
    <col min="8452" max="8452" width="5.5703125" style="478" customWidth="1"/>
    <col min="8453" max="8454" width="3.7109375" style="478" customWidth="1"/>
    <col min="8455" max="8455" width="22" style="478" customWidth="1"/>
    <col min="8456" max="8456" width="5.5703125" style="478" customWidth="1"/>
    <col min="8457" max="8458" width="3.7109375" style="478" customWidth="1"/>
    <col min="8459" max="8459" width="22" style="478" customWidth="1"/>
    <col min="8460" max="8460" width="5.5703125" style="478" customWidth="1"/>
    <col min="8461" max="8462" width="3.7109375" style="478" customWidth="1"/>
    <col min="8463" max="8463" width="22" style="478" customWidth="1"/>
    <col min="8464" max="8465" width="15.7109375" style="478" customWidth="1"/>
    <col min="8466" max="8466" width="11.7109375" style="478" customWidth="1"/>
    <col min="8467" max="8467" width="6.42578125" style="478" bestFit="1" customWidth="1"/>
    <col min="8468" max="8468" width="11.7109375" style="478" customWidth="1"/>
    <col min="8469" max="8469" width="0" style="478" hidden="1" customWidth="1"/>
    <col min="8470" max="8470" width="3.7109375" style="478" customWidth="1"/>
    <col min="8471" max="8471" width="11.140625" style="478" bestFit="1" customWidth="1"/>
    <col min="8472" max="8473" width="10.5703125" style="478"/>
    <col min="8474" max="8474" width="13.42578125" style="478" customWidth="1"/>
    <col min="8475" max="8694" width="10.5703125" style="478"/>
    <col min="8695" max="8702" width="0" style="478" hidden="1" customWidth="1"/>
    <col min="8703" max="8705" width="3.7109375" style="478" customWidth="1"/>
    <col min="8706" max="8706" width="12.7109375" style="478" customWidth="1"/>
    <col min="8707" max="8707" width="47.42578125" style="478" customWidth="1"/>
    <col min="8708" max="8708" width="5.5703125" style="478" customWidth="1"/>
    <col min="8709" max="8710" width="3.7109375" style="478" customWidth="1"/>
    <col min="8711" max="8711" width="22" style="478" customWidth="1"/>
    <col min="8712" max="8712" width="5.5703125" style="478" customWidth="1"/>
    <col min="8713" max="8714" width="3.7109375" style="478" customWidth="1"/>
    <col min="8715" max="8715" width="22" style="478" customWidth="1"/>
    <col min="8716" max="8716" width="5.5703125" style="478" customWidth="1"/>
    <col min="8717" max="8718" width="3.7109375" style="478" customWidth="1"/>
    <col min="8719" max="8719" width="22" style="478" customWidth="1"/>
    <col min="8720" max="8721" width="15.7109375" style="478" customWidth="1"/>
    <col min="8722" max="8722" width="11.7109375" style="478" customWidth="1"/>
    <col min="8723" max="8723" width="6.42578125" style="478" bestFit="1" customWidth="1"/>
    <col min="8724" max="8724" width="11.7109375" style="478" customWidth="1"/>
    <col min="8725" max="8725" width="0" style="478" hidden="1" customWidth="1"/>
    <col min="8726" max="8726" width="3.7109375" style="478" customWidth="1"/>
    <col min="8727" max="8727" width="11.140625" style="478" bestFit="1" customWidth="1"/>
    <col min="8728" max="8729" width="10.5703125" style="478"/>
    <col min="8730" max="8730" width="13.42578125" style="478" customWidth="1"/>
    <col min="8731" max="8950" width="10.5703125" style="478"/>
    <col min="8951" max="8958" width="0" style="478" hidden="1" customWidth="1"/>
    <col min="8959" max="8961" width="3.7109375" style="478" customWidth="1"/>
    <col min="8962" max="8962" width="12.7109375" style="478" customWidth="1"/>
    <col min="8963" max="8963" width="47.42578125" style="478" customWidth="1"/>
    <col min="8964" max="8964" width="5.5703125" style="478" customWidth="1"/>
    <col min="8965" max="8966" width="3.7109375" style="478" customWidth="1"/>
    <col min="8967" max="8967" width="22" style="478" customWidth="1"/>
    <col min="8968" max="8968" width="5.5703125" style="478" customWidth="1"/>
    <col min="8969" max="8970" width="3.7109375" style="478" customWidth="1"/>
    <col min="8971" max="8971" width="22" style="478" customWidth="1"/>
    <col min="8972" max="8972" width="5.5703125" style="478" customWidth="1"/>
    <col min="8973" max="8974" width="3.7109375" style="478" customWidth="1"/>
    <col min="8975" max="8975" width="22" style="478" customWidth="1"/>
    <col min="8976" max="8977" width="15.7109375" style="478" customWidth="1"/>
    <col min="8978" max="8978" width="11.7109375" style="478" customWidth="1"/>
    <col min="8979" max="8979" width="6.42578125" style="478" bestFit="1" customWidth="1"/>
    <col min="8980" max="8980" width="11.7109375" style="478" customWidth="1"/>
    <col min="8981" max="8981" width="0" style="478" hidden="1" customWidth="1"/>
    <col min="8982" max="8982" width="3.7109375" style="478" customWidth="1"/>
    <col min="8983" max="8983" width="11.140625" style="478" bestFit="1" customWidth="1"/>
    <col min="8984" max="8985" width="10.5703125" style="478"/>
    <col min="8986" max="8986" width="13.42578125" style="478" customWidth="1"/>
    <col min="8987" max="9206" width="10.5703125" style="478"/>
    <col min="9207" max="9214" width="0" style="478" hidden="1" customWidth="1"/>
    <col min="9215" max="9217" width="3.7109375" style="478" customWidth="1"/>
    <col min="9218" max="9218" width="12.7109375" style="478" customWidth="1"/>
    <col min="9219" max="9219" width="47.42578125" style="478" customWidth="1"/>
    <col min="9220" max="9220" width="5.5703125" style="478" customWidth="1"/>
    <col min="9221" max="9222" width="3.7109375" style="478" customWidth="1"/>
    <col min="9223" max="9223" width="22" style="478" customWidth="1"/>
    <col min="9224" max="9224" width="5.5703125" style="478" customWidth="1"/>
    <col min="9225" max="9226" width="3.7109375" style="478" customWidth="1"/>
    <col min="9227" max="9227" width="22" style="478" customWidth="1"/>
    <col min="9228" max="9228" width="5.5703125" style="478" customWidth="1"/>
    <col min="9229" max="9230" width="3.7109375" style="478" customWidth="1"/>
    <col min="9231" max="9231" width="22" style="478" customWidth="1"/>
    <col min="9232" max="9233" width="15.7109375" style="478" customWidth="1"/>
    <col min="9234" max="9234" width="11.7109375" style="478" customWidth="1"/>
    <col min="9235" max="9235" width="6.42578125" style="478" bestFit="1" customWidth="1"/>
    <col min="9236" max="9236" width="11.7109375" style="478" customWidth="1"/>
    <col min="9237" max="9237" width="0" style="478" hidden="1" customWidth="1"/>
    <col min="9238" max="9238" width="3.7109375" style="478" customWidth="1"/>
    <col min="9239" max="9239" width="11.140625" style="478" bestFit="1" customWidth="1"/>
    <col min="9240" max="9241" width="10.5703125" style="478"/>
    <col min="9242" max="9242" width="13.42578125" style="478" customWidth="1"/>
    <col min="9243" max="9462" width="10.5703125" style="478"/>
    <col min="9463" max="9470" width="0" style="478" hidden="1" customWidth="1"/>
    <col min="9471" max="9473" width="3.7109375" style="478" customWidth="1"/>
    <col min="9474" max="9474" width="12.7109375" style="478" customWidth="1"/>
    <col min="9475" max="9475" width="47.42578125" style="478" customWidth="1"/>
    <col min="9476" max="9476" width="5.5703125" style="478" customWidth="1"/>
    <col min="9477" max="9478" width="3.7109375" style="478" customWidth="1"/>
    <col min="9479" max="9479" width="22" style="478" customWidth="1"/>
    <col min="9480" max="9480" width="5.5703125" style="478" customWidth="1"/>
    <col min="9481" max="9482" width="3.7109375" style="478" customWidth="1"/>
    <col min="9483" max="9483" width="22" style="478" customWidth="1"/>
    <col min="9484" max="9484" width="5.5703125" style="478" customWidth="1"/>
    <col min="9485" max="9486" width="3.7109375" style="478" customWidth="1"/>
    <col min="9487" max="9487" width="22" style="478" customWidth="1"/>
    <col min="9488" max="9489" width="15.7109375" style="478" customWidth="1"/>
    <col min="9490" max="9490" width="11.7109375" style="478" customWidth="1"/>
    <col min="9491" max="9491" width="6.42578125" style="478" bestFit="1" customWidth="1"/>
    <col min="9492" max="9492" width="11.7109375" style="478" customWidth="1"/>
    <col min="9493" max="9493" width="0" style="478" hidden="1" customWidth="1"/>
    <col min="9494" max="9494" width="3.7109375" style="478" customWidth="1"/>
    <col min="9495" max="9495" width="11.140625" style="478" bestFit="1" customWidth="1"/>
    <col min="9496" max="9497" width="10.5703125" style="478"/>
    <col min="9498" max="9498" width="13.42578125" style="478" customWidth="1"/>
    <col min="9499" max="9718" width="10.5703125" style="478"/>
    <col min="9719" max="9726" width="0" style="478" hidden="1" customWidth="1"/>
    <col min="9727" max="9729" width="3.7109375" style="478" customWidth="1"/>
    <col min="9730" max="9730" width="12.7109375" style="478" customWidth="1"/>
    <col min="9731" max="9731" width="47.42578125" style="478" customWidth="1"/>
    <col min="9732" max="9732" width="5.5703125" style="478" customWidth="1"/>
    <col min="9733" max="9734" width="3.7109375" style="478" customWidth="1"/>
    <col min="9735" max="9735" width="22" style="478" customWidth="1"/>
    <col min="9736" max="9736" width="5.5703125" style="478" customWidth="1"/>
    <col min="9737" max="9738" width="3.7109375" style="478" customWidth="1"/>
    <col min="9739" max="9739" width="22" style="478" customWidth="1"/>
    <col min="9740" max="9740" width="5.5703125" style="478" customWidth="1"/>
    <col min="9741" max="9742" width="3.7109375" style="478" customWidth="1"/>
    <col min="9743" max="9743" width="22" style="478" customWidth="1"/>
    <col min="9744" max="9745" width="15.7109375" style="478" customWidth="1"/>
    <col min="9746" max="9746" width="11.7109375" style="478" customWidth="1"/>
    <col min="9747" max="9747" width="6.42578125" style="478" bestFit="1" customWidth="1"/>
    <col min="9748" max="9748" width="11.7109375" style="478" customWidth="1"/>
    <col min="9749" max="9749" width="0" style="478" hidden="1" customWidth="1"/>
    <col min="9750" max="9750" width="3.7109375" style="478" customWidth="1"/>
    <col min="9751" max="9751" width="11.140625" style="478" bestFit="1" customWidth="1"/>
    <col min="9752" max="9753" width="10.5703125" style="478"/>
    <col min="9754" max="9754" width="13.42578125" style="478" customWidth="1"/>
    <col min="9755" max="9974" width="10.5703125" style="478"/>
    <col min="9975" max="9982" width="0" style="478" hidden="1" customWidth="1"/>
    <col min="9983" max="9985" width="3.7109375" style="478" customWidth="1"/>
    <col min="9986" max="9986" width="12.7109375" style="478" customWidth="1"/>
    <col min="9987" max="9987" width="47.42578125" style="478" customWidth="1"/>
    <col min="9988" max="9988" width="5.5703125" style="478" customWidth="1"/>
    <col min="9989" max="9990" width="3.7109375" style="478" customWidth="1"/>
    <col min="9991" max="9991" width="22" style="478" customWidth="1"/>
    <col min="9992" max="9992" width="5.5703125" style="478" customWidth="1"/>
    <col min="9993" max="9994" width="3.7109375" style="478" customWidth="1"/>
    <col min="9995" max="9995" width="22" style="478" customWidth="1"/>
    <col min="9996" max="9996" width="5.5703125" style="478" customWidth="1"/>
    <col min="9997" max="9998" width="3.7109375" style="478" customWidth="1"/>
    <col min="9999" max="9999" width="22" style="478" customWidth="1"/>
    <col min="10000" max="10001" width="15.7109375" style="478" customWidth="1"/>
    <col min="10002" max="10002" width="11.7109375" style="478" customWidth="1"/>
    <col min="10003" max="10003" width="6.42578125" style="478" bestFit="1" customWidth="1"/>
    <col min="10004" max="10004" width="11.7109375" style="478" customWidth="1"/>
    <col min="10005" max="10005" width="0" style="478" hidden="1" customWidth="1"/>
    <col min="10006" max="10006" width="3.7109375" style="478" customWidth="1"/>
    <col min="10007" max="10007" width="11.140625" style="478" bestFit="1" customWidth="1"/>
    <col min="10008" max="10009" width="10.5703125" style="478"/>
    <col min="10010" max="10010" width="13.42578125" style="478" customWidth="1"/>
    <col min="10011" max="10230" width="10.5703125" style="478"/>
    <col min="10231" max="10238" width="0" style="478" hidden="1" customWidth="1"/>
    <col min="10239" max="10241" width="3.7109375" style="478" customWidth="1"/>
    <col min="10242" max="10242" width="12.7109375" style="478" customWidth="1"/>
    <col min="10243" max="10243" width="47.42578125" style="478" customWidth="1"/>
    <col min="10244" max="10244" width="5.5703125" style="478" customWidth="1"/>
    <col min="10245" max="10246" width="3.7109375" style="478" customWidth="1"/>
    <col min="10247" max="10247" width="22" style="478" customWidth="1"/>
    <col min="10248" max="10248" width="5.5703125" style="478" customWidth="1"/>
    <col min="10249" max="10250" width="3.7109375" style="478" customWidth="1"/>
    <col min="10251" max="10251" width="22" style="478" customWidth="1"/>
    <col min="10252" max="10252" width="5.5703125" style="478" customWidth="1"/>
    <col min="10253" max="10254" width="3.7109375" style="478" customWidth="1"/>
    <col min="10255" max="10255" width="22" style="478" customWidth="1"/>
    <col min="10256" max="10257" width="15.7109375" style="478" customWidth="1"/>
    <col min="10258" max="10258" width="11.7109375" style="478" customWidth="1"/>
    <col min="10259" max="10259" width="6.42578125" style="478" bestFit="1" customWidth="1"/>
    <col min="10260" max="10260" width="11.7109375" style="478" customWidth="1"/>
    <col min="10261" max="10261" width="0" style="478" hidden="1" customWidth="1"/>
    <col min="10262" max="10262" width="3.7109375" style="478" customWidth="1"/>
    <col min="10263" max="10263" width="11.140625" style="478" bestFit="1" customWidth="1"/>
    <col min="10264" max="10265" width="10.5703125" style="478"/>
    <col min="10266" max="10266" width="13.42578125" style="478" customWidth="1"/>
    <col min="10267" max="10486" width="10.5703125" style="478"/>
    <col min="10487" max="10494" width="0" style="478" hidden="1" customWidth="1"/>
    <col min="10495" max="10497" width="3.7109375" style="478" customWidth="1"/>
    <col min="10498" max="10498" width="12.7109375" style="478" customWidth="1"/>
    <col min="10499" max="10499" width="47.42578125" style="478" customWidth="1"/>
    <col min="10500" max="10500" width="5.5703125" style="478" customWidth="1"/>
    <col min="10501" max="10502" width="3.7109375" style="478" customWidth="1"/>
    <col min="10503" max="10503" width="22" style="478" customWidth="1"/>
    <col min="10504" max="10504" width="5.5703125" style="478" customWidth="1"/>
    <col min="10505" max="10506" width="3.7109375" style="478" customWidth="1"/>
    <col min="10507" max="10507" width="22" style="478" customWidth="1"/>
    <col min="10508" max="10508" width="5.5703125" style="478" customWidth="1"/>
    <col min="10509" max="10510" width="3.7109375" style="478" customWidth="1"/>
    <col min="10511" max="10511" width="22" style="478" customWidth="1"/>
    <col min="10512" max="10513" width="15.7109375" style="478" customWidth="1"/>
    <col min="10514" max="10514" width="11.7109375" style="478" customWidth="1"/>
    <col min="10515" max="10515" width="6.42578125" style="478" bestFit="1" customWidth="1"/>
    <col min="10516" max="10516" width="11.7109375" style="478" customWidth="1"/>
    <col min="10517" max="10517" width="0" style="478" hidden="1" customWidth="1"/>
    <col min="10518" max="10518" width="3.7109375" style="478" customWidth="1"/>
    <col min="10519" max="10519" width="11.140625" style="478" bestFit="1" customWidth="1"/>
    <col min="10520" max="10521" width="10.5703125" style="478"/>
    <col min="10522" max="10522" width="13.42578125" style="478" customWidth="1"/>
    <col min="10523" max="10742" width="10.5703125" style="478"/>
    <col min="10743" max="10750" width="0" style="478" hidden="1" customWidth="1"/>
    <col min="10751" max="10753" width="3.7109375" style="478" customWidth="1"/>
    <col min="10754" max="10754" width="12.7109375" style="478" customWidth="1"/>
    <col min="10755" max="10755" width="47.42578125" style="478" customWidth="1"/>
    <col min="10756" max="10756" width="5.5703125" style="478" customWidth="1"/>
    <col min="10757" max="10758" width="3.7109375" style="478" customWidth="1"/>
    <col min="10759" max="10759" width="22" style="478" customWidth="1"/>
    <col min="10760" max="10760" width="5.5703125" style="478" customWidth="1"/>
    <col min="10761" max="10762" width="3.7109375" style="478" customWidth="1"/>
    <col min="10763" max="10763" width="22" style="478" customWidth="1"/>
    <col min="10764" max="10764" width="5.5703125" style="478" customWidth="1"/>
    <col min="10765" max="10766" width="3.7109375" style="478" customWidth="1"/>
    <col min="10767" max="10767" width="22" style="478" customWidth="1"/>
    <col min="10768" max="10769" width="15.7109375" style="478" customWidth="1"/>
    <col min="10770" max="10770" width="11.7109375" style="478" customWidth="1"/>
    <col min="10771" max="10771" width="6.42578125" style="478" bestFit="1" customWidth="1"/>
    <col min="10772" max="10772" width="11.7109375" style="478" customWidth="1"/>
    <col min="10773" max="10773" width="0" style="478" hidden="1" customWidth="1"/>
    <col min="10774" max="10774" width="3.7109375" style="478" customWidth="1"/>
    <col min="10775" max="10775" width="11.140625" style="478" bestFit="1" customWidth="1"/>
    <col min="10776" max="10777" width="10.5703125" style="478"/>
    <col min="10778" max="10778" width="13.42578125" style="478" customWidth="1"/>
    <col min="10779" max="10998" width="10.5703125" style="478"/>
    <col min="10999" max="11006" width="0" style="478" hidden="1" customWidth="1"/>
    <col min="11007" max="11009" width="3.7109375" style="478" customWidth="1"/>
    <col min="11010" max="11010" width="12.7109375" style="478" customWidth="1"/>
    <col min="11011" max="11011" width="47.42578125" style="478" customWidth="1"/>
    <col min="11012" max="11012" width="5.5703125" style="478" customWidth="1"/>
    <col min="11013" max="11014" width="3.7109375" style="478" customWidth="1"/>
    <col min="11015" max="11015" width="22" style="478" customWidth="1"/>
    <col min="11016" max="11016" width="5.5703125" style="478" customWidth="1"/>
    <col min="11017" max="11018" width="3.7109375" style="478" customWidth="1"/>
    <col min="11019" max="11019" width="22" style="478" customWidth="1"/>
    <col min="11020" max="11020" width="5.5703125" style="478" customWidth="1"/>
    <col min="11021" max="11022" width="3.7109375" style="478" customWidth="1"/>
    <col min="11023" max="11023" width="22" style="478" customWidth="1"/>
    <col min="11024" max="11025" width="15.7109375" style="478" customWidth="1"/>
    <col min="11026" max="11026" width="11.7109375" style="478" customWidth="1"/>
    <col min="11027" max="11027" width="6.42578125" style="478" bestFit="1" customWidth="1"/>
    <col min="11028" max="11028" width="11.7109375" style="478" customWidth="1"/>
    <col min="11029" max="11029" width="0" style="478" hidden="1" customWidth="1"/>
    <col min="11030" max="11030" width="3.7109375" style="478" customWidth="1"/>
    <col min="11031" max="11031" width="11.140625" style="478" bestFit="1" customWidth="1"/>
    <col min="11032" max="11033" width="10.5703125" style="478"/>
    <col min="11034" max="11034" width="13.42578125" style="478" customWidth="1"/>
    <col min="11035" max="11254" width="10.5703125" style="478"/>
    <col min="11255" max="11262" width="0" style="478" hidden="1" customWidth="1"/>
    <col min="11263" max="11265" width="3.7109375" style="478" customWidth="1"/>
    <col min="11266" max="11266" width="12.7109375" style="478" customWidth="1"/>
    <col min="11267" max="11267" width="47.42578125" style="478" customWidth="1"/>
    <col min="11268" max="11268" width="5.5703125" style="478" customWidth="1"/>
    <col min="11269" max="11270" width="3.7109375" style="478" customWidth="1"/>
    <col min="11271" max="11271" width="22" style="478" customWidth="1"/>
    <col min="11272" max="11272" width="5.5703125" style="478" customWidth="1"/>
    <col min="11273" max="11274" width="3.7109375" style="478" customWidth="1"/>
    <col min="11275" max="11275" width="22" style="478" customWidth="1"/>
    <col min="11276" max="11276" width="5.5703125" style="478" customWidth="1"/>
    <col min="11277" max="11278" width="3.7109375" style="478" customWidth="1"/>
    <col min="11279" max="11279" width="22" style="478" customWidth="1"/>
    <col min="11280" max="11281" width="15.7109375" style="478" customWidth="1"/>
    <col min="11282" max="11282" width="11.7109375" style="478" customWidth="1"/>
    <col min="11283" max="11283" width="6.42578125" style="478" bestFit="1" customWidth="1"/>
    <col min="11284" max="11284" width="11.7109375" style="478" customWidth="1"/>
    <col min="11285" max="11285" width="0" style="478" hidden="1" customWidth="1"/>
    <col min="11286" max="11286" width="3.7109375" style="478" customWidth="1"/>
    <col min="11287" max="11287" width="11.140625" style="478" bestFit="1" customWidth="1"/>
    <col min="11288" max="11289" width="10.5703125" style="478"/>
    <col min="11290" max="11290" width="13.42578125" style="478" customWidth="1"/>
    <col min="11291" max="11510" width="10.5703125" style="478"/>
    <col min="11511" max="11518" width="0" style="478" hidden="1" customWidth="1"/>
    <col min="11519" max="11521" width="3.7109375" style="478" customWidth="1"/>
    <col min="11522" max="11522" width="12.7109375" style="478" customWidth="1"/>
    <col min="11523" max="11523" width="47.42578125" style="478" customWidth="1"/>
    <col min="11524" max="11524" width="5.5703125" style="478" customWidth="1"/>
    <col min="11525" max="11526" width="3.7109375" style="478" customWidth="1"/>
    <col min="11527" max="11527" width="22" style="478" customWidth="1"/>
    <col min="11528" max="11528" width="5.5703125" style="478" customWidth="1"/>
    <col min="11529" max="11530" width="3.7109375" style="478" customWidth="1"/>
    <col min="11531" max="11531" width="22" style="478" customWidth="1"/>
    <col min="11532" max="11532" width="5.5703125" style="478" customWidth="1"/>
    <col min="11533" max="11534" width="3.7109375" style="478" customWidth="1"/>
    <col min="11535" max="11535" width="22" style="478" customWidth="1"/>
    <col min="11536" max="11537" width="15.7109375" style="478" customWidth="1"/>
    <col min="11538" max="11538" width="11.7109375" style="478" customWidth="1"/>
    <col min="11539" max="11539" width="6.42578125" style="478" bestFit="1" customWidth="1"/>
    <col min="11540" max="11540" width="11.7109375" style="478" customWidth="1"/>
    <col min="11541" max="11541" width="0" style="478" hidden="1" customWidth="1"/>
    <col min="11542" max="11542" width="3.7109375" style="478" customWidth="1"/>
    <col min="11543" max="11543" width="11.140625" style="478" bestFit="1" customWidth="1"/>
    <col min="11544" max="11545" width="10.5703125" style="478"/>
    <col min="11546" max="11546" width="13.42578125" style="478" customWidth="1"/>
    <col min="11547" max="11766" width="10.5703125" style="478"/>
    <col min="11767" max="11774" width="0" style="478" hidden="1" customWidth="1"/>
    <col min="11775" max="11777" width="3.7109375" style="478" customWidth="1"/>
    <col min="11778" max="11778" width="12.7109375" style="478" customWidth="1"/>
    <col min="11779" max="11779" width="47.42578125" style="478" customWidth="1"/>
    <col min="11780" max="11780" width="5.5703125" style="478" customWidth="1"/>
    <col min="11781" max="11782" width="3.7109375" style="478" customWidth="1"/>
    <col min="11783" max="11783" width="22" style="478" customWidth="1"/>
    <col min="11784" max="11784" width="5.5703125" style="478" customWidth="1"/>
    <col min="11785" max="11786" width="3.7109375" style="478" customWidth="1"/>
    <col min="11787" max="11787" width="22" style="478" customWidth="1"/>
    <col min="11788" max="11788" width="5.5703125" style="478" customWidth="1"/>
    <col min="11789" max="11790" width="3.7109375" style="478" customWidth="1"/>
    <col min="11791" max="11791" width="22" style="478" customWidth="1"/>
    <col min="11792" max="11793" width="15.7109375" style="478" customWidth="1"/>
    <col min="11794" max="11794" width="11.7109375" style="478" customWidth="1"/>
    <col min="11795" max="11795" width="6.42578125" style="478" bestFit="1" customWidth="1"/>
    <col min="11796" max="11796" width="11.7109375" style="478" customWidth="1"/>
    <col min="11797" max="11797" width="0" style="478" hidden="1" customWidth="1"/>
    <col min="11798" max="11798" width="3.7109375" style="478" customWidth="1"/>
    <col min="11799" max="11799" width="11.140625" style="478" bestFit="1" customWidth="1"/>
    <col min="11800" max="11801" width="10.5703125" style="478"/>
    <col min="11802" max="11802" width="13.42578125" style="478" customWidth="1"/>
    <col min="11803" max="12022" width="10.5703125" style="478"/>
    <col min="12023" max="12030" width="0" style="478" hidden="1" customWidth="1"/>
    <col min="12031" max="12033" width="3.7109375" style="478" customWidth="1"/>
    <col min="12034" max="12034" width="12.7109375" style="478" customWidth="1"/>
    <col min="12035" max="12035" width="47.42578125" style="478" customWidth="1"/>
    <col min="12036" max="12036" width="5.5703125" style="478" customWidth="1"/>
    <col min="12037" max="12038" width="3.7109375" style="478" customWidth="1"/>
    <col min="12039" max="12039" width="22" style="478" customWidth="1"/>
    <col min="12040" max="12040" width="5.5703125" style="478" customWidth="1"/>
    <col min="12041" max="12042" width="3.7109375" style="478" customWidth="1"/>
    <col min="12043" max="12043" width="22" style="478" customWidth="1"/>
    <col min="12044" max="12044" width="5.5703125" style="478" customWidth="1"/>
    <col min="12045" max="12046" width="3.7109375" style="478" customWidth="1"/>
    <col min="12047" max="12047" width="22" style="478" customWidth="1"/>
    <col min="12048" max="12049" width="15.7109375" style="478" customWidth="1"/>
    <col min="12050" max="12050" width="11.7109375" style="478" customWidth="1"/>
    <col min="12051" max="12051" width="6.42578125" style="478" bestFit="1" customWidth="1"/>
    <col min="12052" max="12052" width="11.7109375" style="478" customWidth="1"/>
    <col min="12053" max="12053" width="0" style="478" hidden="1" customWidth="1"/>
    <col min="12054" max="12054" width="3.7109375" style="478" customWidth="1"/>
    <col min="12055" max="12055" width="11.140625" style="478" bestFit="1" customWidth="1"/>
    <col min="12056" max="12057" width="10.5703125" style="478"/>
    <col min="12058" max="12058" width="13.42578125" style="478" customWidth="1"/>
    <col min="12059" max="12278" width="10.5703125" style="478"/>
    <col min="12279" max="12286" width="0" style="478" hidden="1" customWidth="1"/>
    <col min="12287" max="12289" width="3.7109375" style="478" customWidth="1"/>
    <col min="12290" max="12290" width="12.7109375" style="478" customWidth="1"/>
    <col min="12291" max="12291" width="47.42578125" style="478" customWidth="1"/>
    <col min="12292" max="12292" width="5.5703125" style="478" customWidth="1"/>
    <col min="12293" max="12294" width="3.7109375" style="478" customWidth="1"/>
    <col min="12295" max="12295" width="22" style="478" customWidth="1"/>
    <col min="12296" max="12296" width="5.5703125" style="478" customWidth="1"/>
    <col min="12297" max="12298" width="3.7109375" style="478" customWidth="1"/>
    <col min="12299" max="12299" width="22" style="478" customWidth="1"/>
    <col min="12300" max="12300" width="5.5703125" style="478" customWidth="1"/>
    <col min="12301" max="12302" width="3.7109375" style="478" customWidth="1"/>
    <col min="12303" max="12303" width="22" style="478" customWidth="1"/>
    <col min="12304" max="12305" width="15.7109375" style="478" customWidth="1"/>
    <col min="12306" max="12306" width="11.7109375" style="478" customWidth="1"/>
    <col min="12307" max="12307" width="6.42578125" style="478" bestFit="1" customWidth="1"/>
    <col min="12308" max="12308" width="11.7109375" style="478" customWidth="1"/>
    <col min="12309" max="12309" width="0" style="478" hidden="1" customWidth="1"/>
    <col min="12310" max="12310" width="3.7109375" style="478" customWidth="1"/>
    <col min="12311" max="12311" width="11.140625" style="478" bestFit="1" customWidth="1"/>
    <col min="12312" max="12313" width="10.5703125" style="478"/>
    <col min="12314" max="12314" width="13.42578125" style="478" customWidth="1"/>
    <col min="12315" max="12534" width="10.5703125" style="478"/>
    <col min="12535" max="12542" width="0" style="478" hidden="1" customWidth="1"/>
    <col min="12543" max="12545" width="3.7109375" style="478" customWidth="1"/>
    <col min="12546" max="12546" width="12.7109375" style="478" customWidth="1"/>
    <col min="12547" max="12547" width="47.42578125" style="478" customWidth="1"/>
    <col min="12548" max="12548" width="5.5703125" style="478" customWidth="1"/>
    <col min="12549" max="12550" width="3.7109375" style="478" customWidth="1"/>
    <col min="12551" max="12551" width="22" style="478" customWidth="1"/>
    <col min="12552" max="12552" width="5.5703125" style="478" customWidth="1"/>
    <col min="12553" max="12554" width="3.7109375" style="478" customWidth="1"/>
    <col min="12555" max="12555" width="22" style="478" customWidth="1"/>
    <col min="12556" max="12556" width="5.5703125" style="478" customWidth="1"/>
    <col min="12557" max="12558" width="3.7109375" style="478" customWidth="1"/>
    <col min="12559" max="12559" width="22" style="478" customWidth="1"/>
    <col min="12560" max="12561" width="15.7109375" style="478" customWidth="1"/>
    <col min="12562" max="12562" width="11.7109375" style="478" customWidth="1"/>
    <col min="12563" max="12563" width="6.42578125" style="478" bestFit="1" customWidth="1"/>
    <col min="12564" max="12564" width="11.7109375" style="478" customWidth="1"/>
    <col min="12565" max="12565" width="0" style="478" hidden="1" customWidth="1"/>
    <col min="12566" max="12566" width="3.7109375" style="478" customWidth="1"/>
    <col min="12567" max="12567" width="11.140625" style="478" bestFit="1" customWidth="1"/>
    <col min="12568" max="12569" width="10.5703125" style="478"/>
    <col min="12570" max="12570" width="13.42578125" style="478" customWidth="1"/>
    <col min="12571" max="12790" width="10.5703125" style="478"/>
    <col min="12791" max="12798" width="0" style="478" hidden="1" customWidth="1"/>
    <col min="12799" max="12801" width="3.7109375" style="478" customWidth="1"/>
    <col min="12802" max="12802" width="12.7109375" style="478" customWidth="1"/>
    <col min="12803" max="12803" width="47.42578125" style="478" customWidth="1"/>
    <col min="12804" max="12804" width="5.5703125" style="478" customWidth="1"/>
    <col min="12805" max="12806" width="3.7109375" style="478" customWidth="1"/>
    <col min="12807" max="12807" width="22" style="478" customWidth="1"/>
    <col min="12808" max="12808" width="5.5703125" style="478" customWidth="1"/>
    <col min="12809" max="12810" width="3.7109375" style="478" customWidth="1"/>
    <col min="12811" max="12811" width="22" style="478" customWidth="1"/>
    <col min="12812" max="12812" width="5.5703125" style="478" customWidth="1"/>
    <col min="12813" max="12814" width="3.7109375" style="478" customWidth="1"/>
    <col min="12815" max="12815" width="22" style="478" customWidth="1"/>
    <col min="12816" max="12817" width="15.7109375" style="478" customWidth="1"/>
    <col min="12818" max="12818" width="11.7109375" style="478" customWidth="1"/>
    <col min="12819" max="12819" width="6.42578125" style="478" bestFit="1" customWidth="1"/>
    <col min="12820" max="12820" width="11.7109375" style="478" customWidth="1"/>
    <col min="12821" max="12821" width="0" style="478" hidden="1" customWidth="1"/>
    <col min="12822" max="12822" width="3.7109375" style="478" customWidth="1"/>
    <col min="12823" max="12823" width="11.140625" style="478" bestFit="1" customWidth="1"/>
    <col min="12824" max="12825" width="10.5703125" style="478"/>
    <col min="12826" max="12826" width="13.42578125" style="478" customWidth="1"/>
    <col min="12827" max="13046" width="10.5703125" style="478"/>
    <col min="13047" max="13054" width="0" style="478" hidden="1" customWidth="1"/>
    <col min="13055" max="13057" width="3.7109375" style="478" customWidth="1"/>
    <col min="13058" max="13058" width="12.7109375" style="478" customWidth="1"/>
    <col min="13059" max="13059" width="47.42578125" style="478" customWidth="1"/>
    <col min="13060" max="13060" width="5.5703125" style="478" customWidth="1"/>
    <col min="13061" max="13062" width="3.7109375" style="478" customWidth="1"/>
    <col min="13063" max="13063" width="22" style="478" customWidth="1"/>
    <col min="13064" max="13064" width="5.5703125" style="478" customWidth="1"/>
    <col min="13065" max="13066" width="3.7109375" style="478" customWidth="1"/>
    <col min="13067" max="13067" width="22" style="478" customWidth="1"/>
    <col min="13068" max="13068" width="5.5703125" style="478" customWidth="1"/>
    <col min="13069" max="13070" width="3.7109375" style="478" customWidth="1"/>
    <col min="13071" max="13071" width="22" style="478" customWidth="1"/>
    <col min="13072" max="13073" width="15.7109375" style="478" customWidth="1"/>
    <col min="13074" max="13074" width="11.7109375" style="478" customWidth="1"/>
    <col min="13075" max="13075" width="6.42578125" style="478" bestFit="1" customWidth="1"/>
    <col min="13076" max="13076" width="11.7109375" style="478" customWidth="1"/>
    <col min="13077" max="13077" width="0" style="478" hidden="1" customWidth="1"/>
    <col min="13078" max="13078" width="3.7109375" style="478" customWidth="1"/>
    <col min="13079" max="13079" width="11.140625" style="478" bestFit="1" customWidth="1"/>
    <col min="13080" max="13081" width="10.5703125" style="478"/>
    <col min="13082" max="13082" width="13.42578125" style="478" customWidth="1"/>
    <col min="13083" max="13302" width="10.5703125" style="478"/>
    <col min="13303" max="13310" width="0" style="478" hidden="1" customWidth="1"/>
    <col min="13311" max="13313" width="3.7109375" style="478" customWidth="1"/>
    <col min="13314" max="13314" width="12.7109375" style="478" customWidth="1"/>
    <col min="13315" max="13315" width="47.42578125" style="478" customWidth="1"/>
    <col min="13316" max="13316" width="5.5703125" style="478" customWidth="1"/>
    <col min="13317" max="13318" width="3.7109375" style="478" customWidth="1"/>
    <col min="13319" max="13319" width="22" style="478" customWidth="1"/>
    <col min="13320" max="13320" width="5.5703125" style="478" customWidth="1"/>
    <col min="13321" max="13322" width="3.7109375" style="478" customWidth="1"/>
    <col min="13323" max="13323" width="22" style="478" customWidth="1"/>
    <col min="13324" max="13324" width="5.5703125" style="478" customWidth="1"/>
    <col min="13325" max="13326" width="3.7109375" style="478" customWidth="1"/>
    <col min="13327" max="13327" width="22" style="478" customWidth="1"/>
    <col min="13328" max="13329" width="15.7109375" style="478" customWidth="1"/>
    <col min="13330" max="13330" width="11.7109375" style="478" customWidth="1"/>
    <col min="13331" max="13331" width="6.42578125" style="478" bestFit="1" customWidth="1"/>
    <col min="13332" max="13332" width="11.7109375" style="478" customWidth="1"/>
    <col min="13333" max="13333" width="0" style="478" hidden="1" customWidth="1"/>
    <col min="13334" max="13334" width="3.7109375" style="478" customWidth="1"/>
    <col min="13335" max="13335" width="11.140625" style="478" bestFit="1" customWidth="1"/>
    <col min="13336" max="13337" width="10.5703125" style="478"/>
    <col min="13338" max="13338" width="13.42578125" style="478" customWidth="1"/>
    <col min="13339" max="13558" width="10.5703125" style="478"/>
    <col min="13559" max="13566" width="0" style="478" hidden="1" customWidth="1"/>
    <col min="13567" max="13569" width="3.7109375" style="478" customWidth="1"/>
    <col min="13570" max="13570" width="12.7109375" style="478" customWidth="1"/>
    <col min="13571" max="13571" width="47.42578125" style="478" customWidth="1"/>
    <col min="13572" max="13572" width="5.5703125" style="478" customWidth="1"/>
    <col min="13573" max="13574" width="3.7109375" style="478" customWidth="1"/>
    <col min="13575" max="13575" width="22" style="478" customWidth="1"/>
    <col min="13576" max="13576" width="5.5703125" style="478" customWidth="1"/>
    <col min="13577" max="13578" width="3.7109375" style="478" customWidth="1"/>
    <col min="13579" max="13579" width="22" style="478" customWidth="1"/>
    <col min="13580" max="13580" width="5.5703125" style="478" customWidth="1"/>
    <col min="13581" max="13582" width="3.7109375" style="478" customWidth="1"/>
    <col min="13583" max="13583" width="22" style="478" customWidth="1"/>
    <col min="13584" max="13585" width="15.7109375" style="478" customWidth="1"/>
    <col min="13586" max="13586" width="11.7109375" style="478" customWidth="1"/>
    <col min="13587" max="13587" width="6.42578125" style="478" bestFit="1" customWidth="1"/>
    <col min="13588" max="13588" width="11.7109375" style="478" customWidth="1"/>
    <col min="13589" max="13589" width="0" style="478" hidden="1" customWidth="1"/>
    <col min="13590" max="13590" width="3.7109375" style="478" customWidth="1"/>
    <col min="13591" max="13591" width="11.140625" style="478" bestFit="1" customWidth="1"/>
    <col min="13592" max="13593" width="10.5703125" style="478"/>
    <col min="13594" max="13594" width="13.42578125" style="478" customWidth="1"/>
    <col min="13595" max="13814" width="10.5703125" style="478"/>
    <col min="13815" max="13822" width="0" style="478" hidden="1" customWidth="1"/>
    <col min="13823" max="13825" width="3.7109375" style="478" customWidth="1"/>
    <col min="13826" max="13826" width="12.7109375" style="478" customWidth="1"/>
    <col min="13827" max="13827" width="47.42578125" style="478" customWidth="1"/>
    <col min="13828" max="13828" width="5.5703125" style="478" customWidth="1"/>
    <col min="13829" max="13830" width="3.7109375" style="478" customWidth="1"/>
    <col min="13831" max="13831" width="22" style="478" customWidth="1"/>
    <col min="13832" max="13832" width="5.5703125" style="478" customWidth="1"/>
    <col min="13833" max="13834" width="3.7109375" style="478" customWidth="1"/>
    <col min="13835" max="13835" width="22" style="478" customWidth="1"/>
    <col min="13836" max="13836" width="5.5703125" style="478" customWidth="1"/>
    <col min="13837" max="13838" width="3.7109375" style="478" customWidth="1"/>
    <col min="13839" max="13839" width="22" style="478" customWidth="1"/>
    <col min="13840" max="13841" width="15.7109375" style="478" customWidth="1"/>
    <col min="13842" max="13842" width="11.7109375" style="478" customWidth="1"/>
    <col min="13843" max="13843" width="6.42578125" style="478" bestFit="1" customWidth="1"/>
    <col min="13844" max="13844" width="11.7109375" style="478" customWidth="1"/>
    <col min="13845" max="13845" width="0" style="478" hidden="1" customWidth="1"/>
    <col min="13846" max="13846" width="3.7109375" style="478" customWidth="1"/>
    <col min="13847" max="13847" width="11.140625" style="478" bestFit="1" customWidth="1"/>
    <col min="13848" max="13849" width="10.5703125" style="478"/>
    <col min="13850" max="13850" width="13.42578125" style="478" customWidth="1"/>
    <col min="13851" max="14070" width="10.5703125" style="478"/>
    <col min="14071" max="14078" width="0" style="478" hidden="1" customWidth="1"/>
    <col min="14079" max="14081" width="3.7109375" style="478" customWidth="1"/>
    <col min="14082" max="14082" width="12.7109375" style="478" customWidth="1"/>
    <col min="14083" max="14083" width="47.42578125" style="478" customWidth="1"/>
    <col min="14084" max="14084" width="5.5703125" style="478" customWidth="1"/>
    <col min="14085" max="14086" width="3.7109375" style="478" customWidth="1"/>
    <col min="14087" max="14087" width="22" style="478" customWidth="1"/>
    <col min="14088" max="14088" width="5.5703125" style="478" customWidth="1"/>
    <col min="14089" max="14090" width="3.7109375" style="478" customWidth="1"/>
    <col min="14091" max="14091" width="22" style="478" customWidth="1"/>
    <col min="14092" max="14092" width="5.5703125" style="478" customWidth="1"/>
    <col min="14093" max="14094" width="3.7109375" style="478" customWidth="1"/>
    <col min="14095" max="14095" width="22" style="478" customWidth="1"/>
    <col min="14096" max="14097" width="15.7109375" style="478" customWidth="1"/>
    <col min="14098" max="14098" width="11.7109375" style="478" customWidth="1"/>
    <col min="14099" max="14099" width="6.42578125" style="478" bestFit="1" customWidth="1"/>
    <col min="14100" max="14100" width="11.7109375" style="478" customWidth="1"/>
    <col min="14101" max="14101" width="0" style="478" hidden="1" customWidth="1"/>
    <col min="14102" max="14102" width="3.7109375" style="478" customWidth="1"/>
    <col min="14103" max="14103" width="11.140625" style="478" bestFit="1" customWidth="1"/>
    <col min="14104" max="14105" width="10.5703125" style="478"/>
    <col min="14106" max="14106" width="13.42578125" style="478" customWidth="1"/>
    <col min="14107" max="14326" width="10.5703125" style="478"/>
    <col min="14327" max="14334" width="0" style="478" hidden="1" customWidth="1"/>
    <col min="14335" max="14337" width="3.7109375" style="478" customWidth="1"/>
    <col min="14338" max="14338" width="12.7109375" style="478" customWidth="1"/>
    <col min="14339" max="14339" width="47.42578125" style="478" customWidth="1"/>
    <col min="14340" max="14340" width="5.5703125" style="478" customWidth="1"/>
    <col min="14341" max="14342" width="3.7109375" style="478" customWidth="1"/>
    <col min="14343" max="14343" width="22" style="478" customWidth="1"/>
    <col min="14344" max="14344" width="5.5703125" style="478" customWidth="1"/>
    <col min="14345" max="14346" width="3.7109375" style="478" customWidth="1"/>
    <col min="14347" max="14347" width="22" style="478" customWidth="1"/>
    <col min="14348" max="14348" width="5.5703125" style="478" customWidth="1"/>
    <col min="14349" max="14350" width="3.7109375" style="478" customWidth="1"/>
    <col min="14351" max="14351" width="22" style="478" customWidth="1"/>
    <col min="14352" max="14353" width="15.7109375" style="478" customWidth="1"/>
    <col min="14354" max="14354" width="11.7109375" style="478" customWidth="1"/>
    <col min="14355" max="14355" width="6.42578125" style="478" bestFit="1" customWidth="1"/>
    <col min="14356" max="14356" width="11.7109375" style="478" customWidth="1"/>
    <col min="14357" max="14357" width="0" style="478" hidden="1" customWidth="1"/>
    <col min="14358" max="14358" width="3.7109375" style="478" customWidth="1"/>
    <col min="14359" max="14359" width="11.140625" style="478" bestFit="1" customWidth="1"/>
    <col min="14360" max="14361" width="10.5703125" style="478"/>
    <col min="14362" max="14362" width="13.42578125" style="478" customWidth="1"/>
    <col min="14363" max="14582" width="10.5703125" style="478"/>
    <col min="14583" max="14590" width="0" style="478" hidden="1" customWidth="1"/>
    <col min="14591" max="14593" width="3.7109375" style="478" customWidth="1"/>
    <col min="14594" max="14594" width="12.7109375" style="478" customWidth="1"/>
    <col min="14595" max="14595" width="47.42578125" style="478" customWidth="1"/>
    <col min="14596" max="14596" width="5.5703125" style="478" customWidth="1"/>
    <col min="14597" max="14598" width="3.7109375" style="478" customWidth="1"/>
    <col min="14599" max="14599" width="22" style="478" customWidth="1"/>
    <col min="14600" max="14600" width="5.5703125" style="478" customWidth="1"/>
    <col min="14601" max="14602" width="3.7109375" style="478" customWidth="1"/>
    <col min="14603" max="14603" width="22" style="478" customWidth="1"/>
    <col min="14604" max="14604" width="5.5703125" style="478" customWidth="1"/>
    <col min="14605" max="14606" width="3.7109375" style="478" customWidth="1"/>
    <col min="14607" max="14607" width="22" style="478" customWidth="1"/>
    <col min="14608" max="14609" width="15.7109375" style="478" customWidth="1"/>
    <col min="14610" max="14610" width="11.7109375" style="478" customWidth="1"/>
    <col min="14611" max="14611" width="6.42578125" style="478" bestFit="1" customWidth="1"/>
    <col min="14612" max="14612" width="11.7109375" style="478" customWidth="1"/>
    <col min="14613" max="14613" width="0" style="478" hidden="1" customWidth="1"/>
    <col min="14614" max="14614" width="3.7109375" style="478" customWidth="1"/>
    <col min="14615" max="14615" width="11.140625" style="478" bestFit="1" customWidth="1"/>
    <col min="14616" max="14617" width="10.5703125" style="478"/>
    <col min="14618" max="14618" width="13.42578125" style="478" customWidth="1"/>
    <col min="14619" max="14838" width="10.5703125" style="478"/>
    <col min="14839" max="14846" width="0" style="478" hidden="1" customWidth="1"/>
    <col min="14847" max="14849" width="3.7109375" style="478" customWidth="1"/>
    <col min="14850" max="14850" width="12.7109375" style="478" customWidth="1"/>
    <col min="14851" max="14851" width="47.42578125" style="478" customWidth="1"/>
    <col min="14852" max="14852" width="5.5703125" style="478" customWidth="1"/>
    <col min="14853" max="14854" width="3.7109375" style="478" customWidth="1"/>
    <col min="14855" max="14855" width="22" style="478" customWidth="1"/>
    <col min="14856" max="14856" width="5.5703125" style="478" customWidth="1"/>
    <col min="14857" max="14858" width="3.7109375" style="478" customWidth="1"/>
    <col min="14859" max="14859" width="22" style="478" customWidth="1"/>
    <col min="14860" max="14860" width="5.5703125" style="478" customWidth="1"/>
    <col min="14861" max="14862" width="3.7109375" style="478" customWidth="1"/>
    <col min="14863" max="14863" width="22" style="478" customWidth="1"/>
    <col min="14864" max="14865" width="15.7109375" style="478" customWidth="1"/>
    <col min="14866" max="14866" width="11.7109375" style="478" customWidth="1"/>
    <col min="14867" max="14867" width="6.42578125" style="478" bestFit="1" customWidth="1"/>
    <col min="14868" max="14868" width="11.7109375" style="478" customWidth="1"/>
    <col min="14869" max="14869" width="0" style="478" hidden="1" customWidth="1"/>
    <col min="14870" max="14870" width="3.7109375" style="478" customWidth="1"/>
    <col min="14871" max="14871" width="11.140625" style="478" bestFit="1" customWidth="1"/>
    <col min="14872" max="14873" width="10.5703125" style="478"/>
    <col min="14874" max="14874" width="13.42578125" style="478" customWidth="1"/>
    <col min="14875" max="15094" width="10.5703125" style="478"/>
    <col min="15095" max="15102" width="0" style="478" hidden="1" customWidth="1"/>
    <col min="15103" max="15105" width="3.7109375" style="478" customWidth="1"/>
    <col min="15106" max="15106" width="12.7109375" style="478" customWidth="1"/>
    <col min="15107" max="15107" width="47.42578125" style="478" customWidth="1"/>
    <col min="15108" max="15108" width="5.5703125" style="478" customWidth="1"/>
    <col min="15109" max="15110" width="3.7109375" style="478" customWidth="1"/>
    <col min="15111" max="15111" width="22" style="478" customWidth="1"/>
    <col min="15112" max="15112" width="5.5703125" style="478" customWidth="1"/>
    <col min="15113" max="15114" width="3.7109375" style="478" customWidth="1"/>
    <col min="15115" max="15115" width="22" style="478" customWidth="1"/>
    <col min="15116" max="15116" width="5.5703125" style="478" customWidth="1"/>
    <col min="15117" max="15118" width="3.7109375" style="478" customWidth="1"/>
    <col min="15119" max="15119" width="22" style="478" customWidth="1"/>
    <col min="15120" max="15121" width="15.7109375" style="478" customWidth="1"/>
    <col min="15122" max="15122" width="11.7109375" style="478" customWidth="1"/>
    <col min="15123" max="15123" width="6.42578125" style="478" bestFit="1" customWidth="1"/>
    <col min="15124" max="15124" width="11.7109375" style="478" customWidth="1"/>
    <col min="15125" max="15125" width="0" style="478" hidden="1" customWidth="1"/>
    <col min="15126" max="15126" width="3.7109375" style="478" customWidth="1"/>
    <col min="15127" max="15127" width="11.140625" style="478" bestFit="1" customWidth="1"/>
    <col min="15128" max="15129" width="10.5703125" style="478"/>
    <col min="15130" max="15130" width="13.42578125" style="478" customWidth="1"/>
    <col min="15131" max="15350" width="10.5703125" style="478"/>
    <col min="15351" max="15358" width="0" style="478" hidden="1" customWidth="1"/>
    <col min="15359" max="15361" width="3.7109375" style="478" customWidth="1"/>
    <col min="15362" max="15362" width="12.7109375" style="478" customWidth="1"/>
    <col min="15363" max="15363" width="47.42578125" style="478" customWidth="1"/>
    <col min="15364" max="15364" width="5.5703125" style="478" customWidth="1"/>
    <col min="15365" max="15366" width="3.7109375" style="478" customWidth="1"/>
    <col min="15367" max="15367" width="22" style="478" customWidth="1"/>
    <col min="15368" max="15368" width="5.5703125" style="478" customWidth="1"/>
    <col min="15369" max="15370" width="3.7109375" style="478" customWidth="1"/>
    <col min="15371" max="15371" width="22" style="478" customWidth="1"/>
    <col min="15372" max="15372" width="5.5703125" style="478" customWidth="1"/>
    <col min="15373" max="15374" width="3.7109375" style="478" customWidth="1"/>
    <col min="15375" max="15375" width="22" style="478" customWidth="1"/>
    <col min="15376" max="15377" width="15.7109375" style="478" customWidth="1"/>
    <col min="15378" max="15378" width="11.7109375" style="478" customWidth="1"/>
    <col min="15379" max="15379" width="6.42578125" style="478" bestFit="1" customWidth="1"/>
    <col min="15380" max="15380" width="11.7109375" style="478" customWidth="1"/>
    <col min="15381" max="15381" width="0" style="478" hidden="1" customWidth="1"/>
    <col min="15382" max="15382" width="3.7109375" style="478" customWidth="1"/>
    <col min="15383" max="15383" width="11.140625" style="478" bestFit="1" customWidth="1"/>
    <col min="15384" max="15385" width="10.5703125" style="478"/>
    <col min="15386" max="15386" width="13.42578125" style="478" customWidth="1"/>
    <col min="15387" max="15606" width="10.5703125" style="478"/>
    <col min="15607" max="15614" width="0" style="478" hidden="1" customWidth="1"/>
    <col min="15615" max="15617" width="3.7109375" style="478" customWidth="1"/>
    <col min="15618" max="15618" width="12.7109375" style="478" customWidth="1"/>
    <col min="15619" max="15619" width="47.42578125" style="478" customWidth="1"/>
    <col min="15620" max="15620" width="5.5703125" style="478" customWidth="1"/>
    <col min="15621" max="15622" width="3.7109375" style="478" customWidth="1"/>
    <col min="15623" max="15623" width="22" style="478" customWidth="1"/>
    <col min="15624" max="15624" width="5.5703125" style="478" customWidth="1"/>
    <col min="15625" max="15626" width="3.7109375" style="478" customWidth="1"/>
    <col min="15627" max="15627" width="22" style="478" customWidth="1"/>
    <col min="15628" max="15628" width="5.5703125" style="478" customWidth="1"/>
    <col min="15629" max="15630" width="3.7109375" style="478" customWidth="1"/>
    <col min="15631" max="15631" width="22" style="478" customWidth="1"/>
    <col min="15632" max="15633" width="15.7109375" style="478" customWidth="1"/>
    <col min="15634" max="15634" width="11.7109375" style="478" customWidth="1"/>
    <col min="15635" max="15635" width="6.42578125" style="478" bestFit="1" customWidth="1"/>
    <col min="15636" max="15636" width="11.7109375" style="478" customWidth="1"/>
    <col min="15637" max="15637" width="0" style="478" hidden="1" customWidth="1"/>
    <col min="15638" max="15638" width="3.7109375" style="478" customWidth="1"/>
    <col min="15639" max="15639" width="11.140625" style="478" bestFit="1" customWidth="1"/>
    <col min="15640" max="15641" width="10.5703125" style="478"/>
    <col min="15642" max="15642" width="13.42578125" style="478" customWidth="1"/>
    <col min="15643" max="15862" width="10.5703125" style="478"/>
    <col min="15863" max="15870" width="0" style="478" hidden="1" customWidth="1"/>
    <col min="15871" max="15873" width="3.7109375" style="478" customWidth="1"/>
    <col min="15874" max="15874" width="12.7109375" style="478" customWidth="1"/>
    <col min="15875" max="15875" width="47.42578125" style="478" customWidth="1"/>
    <col min="15876" max="15876" width="5.5703125" style="478" customWidth="1"/>
    <col min="15877" max="15878" width="3.7109375" style="478" customWidth="1"/>
    <col min="15879" max="15879" width="22" style="478" customWidth="1"/>
    <col min="15880" max="15880" width="5.5703125" style="478" customWidth="1"/>
    <col min="15881" max="15882" width="3.7109375" style="478" customWidth="1"/>
    <col min="15883" max="15883" width="22" style="478" customWidth="1"/>
    <col min="15884" max="15884" width="5.5703125" style="478" customWidth="1"/>
    <col min="15885" max="15886" width="3.7109375" style="478" customWidth="1"/>
    <col min="15887" max="15887" width="22" style="478" customWidth="1"/>
    <col min="15888" max="15889" width="15.7109375" style="478" customWidth="1"/>
    <col min="15890" max="15890" width="11.7109375" style="478" customWidth="1"/>
    <col min="15891" max="15891" width="6.42578125" style="478" bestFit="1" customWidth="1"/>
    <col min="15892" max="15892" width="11.7109375" style="478" customWidth="1"/>
    <col min="15893" max="15893" width="0" style="478" hidden="1" customWidth="1"/>
    <col min="15894" max="15894" width="3.7109375" style="478" customWidth="1"/>
    <col min="15895" max="15895" width="11.140625" style="478" bestFit="1" customWidth="1"/>
    <col min="15896" max="15897" width="10.5703125" style="478"/>
    <col min="15898" max="15898" width="13.42578125" style="478" customWidth="1"/>
    <col min="15899" max="16118" width="10.5703125" style="478"/>
    <col min="16119" max="16126" width="0" style="478" hidden="1" customWidth="1"/>
    <col min="16127" max="16129" width="3.7109375" style="478" customWidth="1"/>
    <col min="16130" max="16130" width="12.7109375" style="478" customWidth="1"/>
    <col min="16131" max="16131" width="47.42578125" style="478" customWidth="1"/>
    <col min="16132" max="16132" width="5.5703125" style="478" customWidth="1"/>
    <col min="16133" max="16134" width="3.7109375" style="478" customWidth="1"/>
    <col min="16135" max="16135" width="22" style="478" customWidth="1"/>
    <col min="16136" max="16136" width="5.5703125" style="478" customWidth="1"/>
    <col min="16137" max="16138" width="3.7109375" style="478" customWidth="1"/>
    <col min="16139" max="16139" width="22" style="478" customWidth="1"/>
    <col min="16140" max="16140" width="5.5703125" style="478" customWidth="1"/>
    <col min="16141" max="16142" width="3.7109375" style="478" customWidth="1"/>
    <col min="16143" max="16143" width="22" style="478" customWidth="1"/>
    <col min="16144" max="16145" width="15.7109375" style="478" customWidth="1"/>
    <col min="16146" max="16146" width="11.7109375" style="478" customWidth="1"/>
    <col min="16147" max="16147" width="6.42578125" style="478" bestFit="1" customWidth="1"/>
    <col min="16148" max="16148" width="11.7109375" style="478" customWidth="1"/>
    <col min="16149" max="16149" width="0" style="478" hidden="1" customWidth="1"/>
    <col min="16150" max="16150" width="3.7109375" style="478" customWidth="1"/>
    <col min="16151" max="16151" width="11.140625" style="478" bestFit="1" customWidth="1"/>
    <col min="16152" max="16153" width="10.5703125" style="478"/>
    <col min="16154" max="16154" width="13.42578125" style="478" customWidth="1"/>
    <col min="16155" max="16384" width="10.5703125" style="478"/>
  </cols>
  <sheetData>
    <row r="1" spans="1:37" hidden="1"/>
    <row r="2" spans="1:37" hidden="1"/>
    <row r="3" spans="1:37" hidden="1"/>
    <row r="4" spans="1:37" ht="3" customHeight="1">
      <c r="J4" s="483"/>
      <c r="K4" s="483"/>
      <c r="L4" s="479"/>
      <c r="M4" s="479"/>
      <c r="N4" s="479"/>
      <c r="O4" s="479"/>
      <c r="P4" s="479"/>
      <c r="Q4" s="479"/>
      <c r="R4" s="479"/>
      <c r="S4" s="479"/>
      <c r="T4" s="479"/>
      <c r="U4" s="479"/>
      <c r="V4" s="479"/>
      <c r="W4" s="479"/>
      <c r="X4" s="479"/>
      <c r="Y4" s="479"/>
      <c r="Z4" s="486"/>
      <c r="AA4" s="486"/>
      <c r="AB4" s="486"/>
      <c r="AC4" s="486"/>
      <c r="AD4" s="486"/>
      <c r="AE4" s="479"/>
    </row>
    <row r="5" spans="1:37" ht="22.5" customHeight="1">
      <c r="J5" s="483"/>
      <c r="K5" s="483"/>
      <c r="L5" s="1234" t="s">
        <v>676</v>
      </c>
      <c r="M5" s="1234"/>
      <c r="N5" s="1234"/>
      <c r="O5" s="1234"/>
      <c r="P5" s="1234"/>
      <c r="Q5" s="1234"/>
      <c r="R5" s="1234"/>
      <c r="S5" s="1234"/>
      <c r="T5" s="1234"/>
      <c r="U5" s="581"/>
      <c r="V5" s="581"/>
      <c r="W5" s="525"/>
      <c r="X5" s="525"/>
      <c r="Y5" s="587"/>
      <c r="Z5" s="587"/>
      <c r="AA5" s="587"/>
      <c r="AB5" s="587"/>
      <c r="AC5" s="587"/>
      <c r="AD5" s="587"/>
      <c r="AE5" s="499"/>
    </row>
    <row r="6" spans="1:37" ht="3" customHeight="1">
      <c r="J6" s="483"/>
      <c r="K6" s="483"/>
      <c r="L6" s="479"/>
      <c r="M6" s="479"/>
      <c r="N6" s="479"/>
      <c r="O6" s="482"/>
      <c r="P6" s="482"/>
      <c r="Q6" s="482"/>
      <c r="R6" s="482"/>
      <c r="S6" s="482"/>
      <c r="T6" s="482"/>
      <c r="U6" s="479"/>
    </row>
    <row r="7" spans="1:37" s="525" customFormat="1" ht="22.5">
      <c r="A7" s="587"/>
      <c r="B7" s="587"/>
      <c r="C7" s="587"/>
      <c r="D7" s="587"/>
      <c r="E7" s="587"/>
      <c r="F7" s="587"/>
      <c r="G7" s="593"/>
      <c r="H7" s="593"/>
      <c r="I7" s="533"/>
      <c r="J7" s="531"/>
      <c r="K7" s="531"/>
      <c r="L7" s="526"/>
      <c r="M7" s="674" t="s">
        <v>503</v>
      </c>
      <c r="N7" s="1211" t="str">
        <f>IF(NameOrPr_ch="",IF(NameOrPr="","",NameOrPr),NameOrPr_ch)</f>
        <v>Комитет по тарифам Санкт-Петербурга</v>
      </c>
      <c r="O7" s="1211"/>
      <c r="P7" s="1211"/>
      <c r="Q7" s="1211"/>
      <c r="R7" s="1211"/>
      <c r="S7" s="1211"/>
      <c r="T7" s="1211"/>
      <c r="U7" s="671"/>
      <c r="AH7" s="587"/>
      <c r="AI7" s="587"/>
      <c r="AJ7" s="587"/>
      <c r="AK7" s="587"/>
    </row>
    <row r="8" spans="1:37" s="493" customFormat="1" ht="18.75">
      <c r="A8" s="507"/>
      <c r="B8" s="507"/>
      <c r="C8" s="507"/>
      <c r="D8" s="507"/>
      <c r="E8" s="507"/>
      <c r="F8" s="507"/>
      <c r="G8" s="507"/>
      <c r="H8" s="507"/>
      <c r="L8" s="501"/>
      <c r="M8" s="674" t="s">
        <v>598</v>
      </c>
      <c r="N8" s="1211" t="str">
        <f>IF(datePr_ch="",IF(datePr="","",datePr),datePr_ch)</f>
        <v>15.12.2021</v>
      </c>
      <c r="O8" s="1211"/>
      <c r="P8" s="1211"/>
      <c r="Q8" s="1211"/>
      <c r="R8" s="1211"/>
      <c r="S8" s="1211"/>
      <c r="T8" s="1211"/>
      <c r="U8" s="669"/>
      <c r="V8" s="572"/>
      <c r="W8" s="572"/>
      <c r="X8" s="572"/>
      <c r="Y8" s="572"/>
      <c r="Z8" s="572"/>
      <c r="AA8" s="572"/>
      <c r="AH8" s="507"/>
      <c r="AI8" s="507"/>
      <c r="AJ8" s="507"/>
      <c r="AK8" s="507"/>
    </row>
    <row r="9" spans="1:37" s="493" customFormat="1" ht="18.75">
      <c r="A9" s="507"/>
      <c r="B9" s="507"/>
      <c r="C9" s="507"/>
      <c r="D9" s="507"/>
      <c r="E9" s="507"/>
      <c r="F9" s="507"/>
      <c r="G9" s="507"/>
      <c r="H9" s="507"/>
      <c r="L9" s="554"/>
      <c r="M9" s="674" t="s">
        <v>597</v>
      </c>
      <c r="N9" s="1211" t="str">
        <f>IF(numberPr_ch="",IF(numberPr="","",numberPr),numberPr_ch)</f>
        <v>208-р</v>
      </c>
      <c r="O9" s="1211"/>
      <c r="P9" s="1211"/>
      <c r="Q9" s="1211"/>
      <c r="R9" s="1211"/>
      <c r="S9" s="1211"/>
      <c r="T9" s="1211"/>
      <c r="U9" s="669"/>
      <c r="V9" s="572"/>
      <c r="W9" s="572"/>
      <c r="X9" s="572"/>
      <c r="Y9" s="572"/>
      <c r="Z9" s="572"/>
      <c r="AA9" s="572"/>
      <c r="AH9" s="507"/>
      <c r="AI9" s="507"/>
      <c r="AJ9" s="507"/>
      <c r="AK9" s="507"/>
    </row>
    <row r="10" spans="1:37" s="493" customFormat="1" ht="18.75">
      <c r="A10" s="507"/>
      <c r="B10" s="507"/>
      <c r="C10" s="507"/>
      <c r="D10" s="507"/>
      <c r="E10" s="507"/>
      <c r="F10" s="507"/>
      <c r="G10" s="507"/>
      <c r="H10" s="507"/>
      <c r="L10" s="554"/>
      <c r="M10" s="674" t="s">
        <v>502</v>
      </c>
      <c r="N10" s="1211" t="str">
        <f>IF(IstPub_ch="",IF(IstPub="","",IstPub),IstPub_ch)</f>
        <v>официальный сайт Комитета по тарифам Санкт-Петербурга: http://tarifspb.ru/</v>
      </c>
      <c r="O10" s="1211"/>
      <c r="P10" s="1211"/>
      <c r="Q10" s="1211"/>
      <c r="R10" s="1211"/>
      <c r="S10" s="1211"/>
      <c r="T10" s="1211"/>
      <c r="U10" s="669"/>
      <c r="V10" s="572"/>
      <c r="W10" s="572"/>
      <c r="X10" s="572"/>
      <c r="Y10" s="572"/>
      <c r="Z10" s="572"/>
      <c r="AA10" s="572"/>
      <c r="AH10" s="507"/>
      <c r="AI10" s="507"/>
      <c r="AJ10" s="507"/>
      <c r="AK10" s="507"/>
    </row>
    <row r="11" spans="1:37" s="774" customFormat="1" ht="18.75" hidden="1">
      <c r="A11" s="775"/>
      <c r="B11" s="775"/>
      <c r="C11" s="775"/>
      <c r="D11" s="775"/>
      <c r="E11" s="775"/>
      <c r="F11" s="775"/>
      <c r="G11" s="775"/>
      <c r="H11" s="775"/>
      <c r="L11" s="763"/>
      <c r="M11" s="752"/>
      <c r="N11" s="751"/>
      <c r="O11" s="751"/>
      <c r="P11" s="751"/>
      <c r="Q11" s="751"/>
      <c r="R11" s="751"/>
      <c r="S11" s="751"/>
      <c r="T11" s="751"/>
      <c r="U11" s="669"/>
      <c r="Z11" s="773" t="s">
        <v>723</v>
      </c>
      <c r="AA11" s="773" t="s">
        <v>724</v>
      </c>
      <c r="AH11" s="775"/>
      <c r="AI11" s="775"/>
      <c r="AJ11" s="775"/>
      <c r="AK11" s="775"/>
    </row>
    <row r="12" spans="1:37" s="493" customFormat="1" ht="11.25" hidden="1">
      <c r="A12" s="507"/>
      <c r="B12" s="507"/>
      <c r="C12" s="507"/>
      <c r="D12" s="507"/>
      <c r="E12" s="507"/>
      <c r="F12" s="507"/>
      <c r="G12" s="507"/>
      <c r="H12" s="507"/>
      <c r="L12" s="1235"/>
      <c r="M12" s="1235"/>
      <c r="N12" s="568"/>
      <c r="O12" s="1258"/>
      <c r="P12" s="1258"/>
      <c r="Q12" s="1258"/>
      <c r="R12" s="1258"/>
      <c r="S12" s="1258"/>
      <c r="T12" s="1258"/>
      <c r="U12" s="488"/>
      <c r="AE12" s="505" t="s">
        <v>373</v>
      </c>
      <c r="AH12" s="507"/>
      <c r="AI12" s="507"/>
      <c r="AJ12" s="507"/>
      <c r="AK12" s="507"/>
    </row>
    <row r="13" spans="1:37">
      <c r="J13" s="483"/>
      <c r="K13" s="483"/>
      <c r="L13" s="479"/>
      <c r="M13" s="479"/>
      <c r="N13" s="479"/>
      <c r="O13" s="1252"/>
      <c r="P13" s="1252"/>
      <c r="Q13" s="1252"/>
      <c r="R13" s="1252"/>
      <c r="S13" s="1252"/>
      <c r="T13" s="1252"/>
      <c r="U13" s="601"/>
      <c r="Z13" s="1252"/>
      <c r="AA13" s="1252"/>
      <c r="AB13" s="1252"/>
      <c r="AC13" s="1252"/>
      <c r="AD13" s="1252"/>
      <c r="AE13" s="1252"/>
    </row>
    <row r="14" spans="1:37">
      <c r="J14" s="483"/>
      <c r="K14" s="483"/>
      <c r="L14" s="1163" t="s">
        <v>454</v>
      </c>
      <c r="M14" s="1163"/>
      <c r="N14" s="1163"/>
      <c r="O14" s="1163"/>
      <c r="P14" s="1163"/>
      <c r="Q14" s="1163"/>
      <c r="R14" s="1163"/>
      <c r="S14" s="1163"/>
      <c r="T14" s="1163"/>
      <c r="U14" s="1163"/>
      <c r="V14" s="1163"/>
      <c r="W14" s="1163"/>
      <c r="X14" s="1163"/>
      <c r="Y14" s="1163"/>
      <c r="Z14" s="1163"/>
      <c r="AA14" s="1163"/>
      <c r="AB14" s="1163"/>
      <c r="AC14" s="1163"/>
      <c r="AD14" s="1163"/>
      <c r="AE14" s="1163"/>
      <c r="AF14" s="1163"/>
      <c r="AG14" s="1163" t="s">
        <v>455</v>
      </c>
    </row>
    <row r="15" spans="1:37" ht="14.25" customHeight="1">
      <c r="J15" s="483"/>
      <c r="K15" s="483"/>
      <c r="L15" s="1218" t="s">
        <v>92</v>
      </c>
      <c r="M15" s="1218" t="s">
        <v>678</v>
      </c>
      <c r="N15" s="1272" t="s">
        <v>630</v>
      </c>
      <c r="O15" s="1272"/>
      <c r="P15" s="1272"/>
      <c r="Q15" s="1272"/>
      <c r="R15" s="1272" t="s">
        <v>631</v>
      </c>
      <c r="S15" s="1272"/>
      <c r="T15" s="1272"/>
      <c r="U15" s="1272"/>
      <c r="V15" s="1272" t="s">
        <v>632</v>
      </c>
      <c r="W15" s="1272"/>
      <c r="X15" s="1272"/>
      <c r="Y15" s="1272"/>
      <c r="Z15" s="1218" t="s">
        <v>643</v>
      </c>
      <c r="AA15" s="1218"/>
      <c r="AB15" s="1218"/>
      <c r="AC15" s="1218"/>
      <c r="AD15" s="1218"/>
      <c r="AE15" s="1218" t="s">
        <v>341</v>
      </c>
      <c r="AF15" s="1251" t="s">
        <v>275</v>
      </c>
      <c r="AG15" s="1163"/>
    </row>
    <row r="16" spans="1:37" s="525" customFormat="1" ht="27.75" customHeight="1">
      <c r="A16" s="587"/>
      <c r="B16" s="587"/>
      <c r="C16" s="587"/>
      <c r="D16" s="587"/>
      <c r="E16" s="587"/>
      <c r="F16" s="587"/>
      <c r="G16" s="593"/>
      <c r="H16" s="593"/>
      <c r="I16" s="533"/>
      <c r="J16" s="531"/>
      <c r="K16" s="531"/>
      <c r="L16" s="1218"/>
      <c r="M16" s="1218"/>
      <c r="N16" s="1272"/>
      <c r="O16" s="1272"/>
      <c r="P16" s="1272"/>
      <c r="Q16" s="1272"/>
      <c r="R16" s="1272"/>
      <c r="S16" s="1272"/>
      <c r="T16" s="1272"/>
      <c r="U16" s="1272"/>
      <c r="V16" s="1272"/>
      <c r="W16" s="1272"/>
      <c r="X16" s="1272"/>
      <c r="Y16" s="1272"/>
      <c r="Z16" s="1163" t="s">
        <v>681</v>
      </c>
      <c r="AA16" s="1163"/>
      <c r="AB16" s="1163" t="s">
        <v>656</v>
      </c>
      <c r="AC16" s="1163"/>
      <c r="AD16" s="1163"/>
      <c r="AE16" s="1218"/>
      <c r="AF16" s="1251"/>
      <c r="AG16" s="1163"/>
      <c r="AH16" s="587"/>
      <c r="AI16" s="587"/>
      <c r="AJ16" s="587"/>
      <c r="AK16" s="587"/>
    </row>
    <row r="17" spans="1:37" ht="14.25" customHeight="1">
      <c r="J17" s="483"/>
      <c r="K17" s="483"/>
      <c r="L17" s="1218"/>
      <c r="M17" s="1218"/>
      <c r="N17" s="1272"/>
      <c r="O17" s="1272"/>
      <c r="P17" s="1272"/>
      <c r="Q17" s="1272"/>
      <c r="R17" s="1272"/>
      <c r="S17" s="1272"/>
      <c r="T17" s="1272"/>
      <c r="U17" s="1272"/>
      <c r="V17" s="1272"/>
      <c r="W17" s="1272"/>
      <c r="X17" s="1272"/>
      <c r="Y17" s="1272"/>
      <c r="Z17" s="536" t="s">
        <v>679</v>
      </c>
      <c r="AA17" s="536" t="s">
        <v>680</v>
      </c>
      <c r="AB17" s="538" t="s">
        <v>274</v>
      </c>
      <c r="AC17" s="1263" t="s">
        <v>273</v>
      </c>
      <c r="AD17" s="1263"/>
      <c r="AE17" s="1218"/>
      <c r="AF17" s="1251"/>
      <c r="AG17" s="1163"/>
    </row>
    <row r="18" spans="1:37">
      <c r="J18" s="483"/>
      <c r="K18" s="491">
        <v>1</v>
      </c>
      <c r="L18" s="480" t="s">
        <v>93</v>
      </c>
      <c r="M18" s="480" t="s">
        <v>49</v>
      </c>
      <c r="N18" s="1273">
        <f ca="1">OFFSET(N18,0,-1)+1</f>
        <v>3</v>
      </c>
      <c r="O18" s="1273"/>
      <c r="P18" s="1273"/>
      <c r="Q18" s="1273"/>
      <c r="R18" s="1273">
        <f ca="1">OFFSET(N18,0,0)+1</f>
        <v>4</v>
      </c>
      <c r="S18" s="1273"/>
      <c r="T18" s="1273"/>
      <c r="U18" s="1273"/>
      <c r="V18" s="676"/>
      <c r="W18" s="676"/>
      <c r="X18" s="676"/>
      <c r="Y18" s="677">
        <f ca="1">OFFSET(R18,0,0)+1</f>
        <v>5</v>
      </c>
      <c r="Z18" s="489">
        <f ca="1">OFFSET(Z18,0,-1)+1</f>
        <v>6</v>
      </c>
      <c r="AA18" s="489">
        <f ca="1">OFFSET(AA18,0,-1)+1</f>
        <v>7</v>
      </c>
      <c r="AB18" s="489">
        <f ca="1">OFFSET(AB18,0,-1)+1</f>
        <v>8</v>
      </c>
      <c r="AC18" s="1273">
        <f ca="1">OFFSET(AC18,0,-1)+1</f>
        <v>9</v>
      </c>
      <c r="AD18" s="1273"/>
      <c r="AE18" s="489">
        <f ca="1">OFFSET(AE18,0,-2)+1</f>
        <v>10</v>
      </c>
      <c r="AF18" s="525"/>
      <c r="AG18" s="489">
        <f ca="1">OFFSET(AG18,0,-2)+1</f>
        <v>11</v>
      </c>
    </row>
    <row r="19" spans="1:37" ht="22.5">
      <c r="A19" s="1237">
        <v>1</v>
      </c>
      <c r="B19" s="1017"/>
      <c r="C19" s="1017"/>
      <c r="D19" s="1017"/>
      <c r="E19" s="1017"/>
      <c r="F19" s="1010"/>
      <c r="G19" s="1016"/>
      <c r="H19" s="1016"/>
      <c r="I19" s="998"/>
      <c r="J19" s="997"/>
      <c r="K19" s="997"/>
      <c r="L19" s="595">
        <f>mergeValue(A19)</f>
        <v>1</v>
      </c>
      <c r="M19" s="643" t="s">
        <v>20</v>
      </c>
      <c r="N19" s="1274"/>
      <c r="O19" s="1274"/>
      <c r="P19" s="1274"/>
      <c r="Q19" s="1274"/>
      <c r="R19" s="1274"/>
      <c r="S19" s="1274"/>
      <c r="T19" s="1274"/>
      <c r="U19" s="1274"/>
      <c r="V19" s="1274"/>
      <c r="W19" s="1274"/>
      <c r="X19" s="1274"/>
      <c r="Y19" s="1274"/>
      <c r="Z19" s="1274"/>
      <c r="AA19" s="1274"/>
      <c r="AB19" s="1274"/>
      <c r="AC19" s="1274"/>
      <c r="AD19" s="1274"/>
      <c r="AE19" s="1274"/>
      <c r="AF19" s="1274"/>
      <c r="AG19" s="583" t="s">
        <v>477</v>
      </c>
    </row>
    <row r="20" spans="1:37" ht="22.5">
      <c r="A20" s="1237"/>
      <c r="B20" s="1237">
        <v>1</v>
      </c>
      <c r="C20" s="1017"/>
      <c r="D20" s="1017"/>
      <c r="E20" s="1017"/>
      <c r="F20" s="1010"/>
      <c r="G20" s="1019"/>
      <c r="H20" s="1020"/>
      <c r="I20" s="999"/>
      <c r="J20" s="994"/>
      <c r="K20" s="992"/>
      <c r="L20" s="595" t="str">
        <f>mergeValue(A20) &amp;"."&amp; mergeValue(B20)</f>
        <v>1.1</v>
      </c>
      <c r="M20" s="548" t="s">
        <v>16</v>
      </c>
      <c r="N20" s="1275"/>
      <c r="O20" s="1275"/>
      <c r="P20" s="1275"/>
      <c r="Q20" s="1275"/>
      <c r="R20" s="1275"/>
      <c r="S20" s="1275"/>
      <c r="T20" s="1275"/>
      <c r="U20" s="1275"/>
      <c r="V20" s="1275"/>
      <c r="W20" s="1275"/>
      <c r="X20" s="1275"/>
      <c r="Y20" s="1275"/>
      <c r="Z20" s="1275"/>
      <c r="AA20" s="1275"/>
      <c r="AB20" s="1275"/>
      <c r="AC20" s="1275"/>
      <c r="AD20" s="1275"/>
      <c r="AE20" s="1275"/>
      <c r="AF20" s="1275"/>
      <c r="AG20" s="583" t="s">
        <v>478</v>
      </c>
    </row>
    <row r="21" spans="1:37" ht="22.5">
      <c r="A21" s="1237"/>
      <c r="B21" s="1237"/>
      <c r="C21" s="1237">
        <v>1</v>
      </c>
      <c r="D21" s="1017"/>
      <c r="E21" s="1017"/>
      <c r="F21" s="1010"/>
      <c r="G21" s="1019"/>
      <c r="H21" s="1020"/>
      <c r="I21" s="999"/>
      <c r="J21" s="994"/>
      <c r="K21" s="992"/>
      <c r="L21" s="595" t="str">
        <f>mergeValue(A21) &amp;"."&amp; mergeValue(B21)&amp;"."&amp; mergeValue(C21)</f>
        <v>1.1.1</v>
      </c>
      <c r="M21" s="549" t="s">
        <v>7</v>
      </c>
      <c r="N21" s="1275"/>
      <c r="O21" s="1275"/>
      <c r="P21" s="1275"/>
      <c r="Q21" s="1275"/>
      <c r="R21" s="1275"/>
      <c r="S21" s="1275"/>
      <c r="T21" s="1275"/>
      <c r="U21" s="1275"/>
      <c r="V21" s="1275"/>
      <c r="W21" s="1275"/>
      <c r="X21" s="1275"/>
      <c r="Y21" s="1275"/>
      <c r="Z21" s="1275"/>
      <c r="AA21" s="1275"/>
      <c r="AB21" s="1275"/>
      <c r="AC21" s="1275"/>
      <c r="AD21" s="1275"/>
      <c r="AE21" s="1275"/>
      <c r="AF21" s="1275"/>
      <c r="AG21" s="583" t="s">
        <v>635</v>
      </c>
    </row>
    <row r="22" spans="1:37" ht="15" customHeight="1">
      <c r="A22" s="1237"/>
      <c r="B22" s="1237"/>
      <c r="C22" s="1237"/>
      <c r="D22" s="1237">
        <v>1</v>
      </c>
      <c r="E22" s="1017"/>
      <c r="F22" s="1010"/>
      <c r="G22" s="1019"/>
      <c r="H22" s="1020"/>
      <c r="I22" s="999"/>
      <c r="J22" s="994"/>
      <c r="K22" s="992"/>
      <c r="L22" s="595" t="str">
        <f>mergeValue(A22) &amp;"."&amp; mergeValue(B22)&amp;"."&amp; mergeValue(C22)&amp;"."&amp; mergeValue(D22)</f>
        <v>1.1.1.1</v>
      </c>
      <c r="M22" s="550" t="s">
        <v>22</v>
      </c>
      <c r="N22" s="1275"/>
      <c r="O22" s="1275"/>
      <c r="P22" s="1275"/>
      <c r="Q22" s="1275"/>
      <c r="R22" s="1275"/>
      <c r="S22" s="1275"/>
      <c r="T22" s="1275"/>
      <c r="U22" s="1275"/>
      <c r="V22" s="1275"/>
      <c r="W22" s="1275"/>
      <c r="X22" s="1275"/>
      <c r="Y22" s="1275"/>
      <c r="Z22" s="1275"/>
      <c r="AA22" s="1275"/>
      <c r="AB22" s="1275"/>
      <c r="AC22" s="1275"/>
      <c r="AD22" s="1275"/>
      <c r="AE22" s="1275"/>
      <c r="AF22" s="1275"/>
      <c r="AG22" s="583" t="s">
        <v>682</v>
      </c>
    </row>
    <row r="23" spans="1:37" ht="20.100000000000001" customHeight="1">
      <c r="A23" s="1237"/>
      <c r="B23" s="1237"/>
      <c r="C23" s="1237"/>
      <c r="D23" s="1237"/>
      <c r="E23" s="1237">
        <v>1</v>
      </c>
      <c r="F23" s="1010"/>
      <c r="G23" s="1019"/>
      <c r="H23" s="1020"/>
      <c r="I23" s="1021"/>
      <c r="J23" s="1011"/>
      <c r="K23" s="1166"/>
      <c r="L23" s="1276" t="str">
        <f>mergeValue(A23) &amp;"."&amp; mergeValue(B23)&amp;"."&amp; mergeValue(C23)&amp;"."&amp; mergeValue(D23)&amp;"."&amp; mergeValue(E23)</f>
        <v>1.1.1.1.1</v>
      </c>
      <c r="M23" s="1277"/>
      <c r="N23" s="1233" t="s">
        <v>85</v>
      </c>
      <c r="O23" s="1271"/>
      <c r="P23" s="1267">
        <v>1</v>
      </c>
      <c r="Q23" s="1268"/>
      <c r="R23" s="1233" t="s">
        <v>85</v>
      </c>
      <c r="S23" s="1271"/>
      <c r="T23" s="1267">
        <v>1</v>
      </c>
      <c r="U23" s="1268"/>
      <c r="V23" s="1233" t="s">
        <v>85</v>
      </c>
      <c r="W23" s="563"/>
      <c r="X23" s="541">
        <v>1</v>
      </c>
      <c r="Y23" s="1098"/>
      <c r="Z23" s="673"/>
      <c r="AA23" s="673"/>
      <c r="AB23" s="1243"/>
      <c r="AC23" s="1233" t="s">
        <v>84</v>
      </c>
      <c r="AD23" s="1243"/>
      <c r="AE23" s="1233" t="s">
        <v>85</v>
      </c>
      <c r="AF23" s="580"/>
      <c r="AG23" s="1264" t="s">
        <v>683</v>
      </c>
      <c r="AH23" s="502" t="str">
        <f>strCheckDate(Z24:AF24)</f>
        <v/>
      </c>
      <c r="AI23" s="506" t="str">
        <f>IF(AND(COUNTIF(AJ18:AJ27,AJ23)&gt;1,AJ23&lt;&gt;""),"ErrUnique:HasDoubleConn","")</f>
        <v/>
      </c>
      <c r="AJ23" s="506"/>
      <c r="AK23" s="506"/>
    </row>
    <row r="24" spans="1:37" ht="20.100000000000001" customHeight="1">
      <c r="A24" s="1237"/>
      <c r="B24" s="1237"/>
      <c r="C24" s="1237"/>
      <c r="D24" s="1237"/>
      <c r="E24" s="1237"/>
      <c r="F24" s="1010"/>
      <c r="G24" s="1019"/>
      <c r="H24" s="1020"/>
      <c r="I24" s="1021"/>
      <c r="J24" s="1011"/>
      <c r="K24" s="1166"/>
      <c r="L24" s="1276"/>
      <c r="M24" s="1277"/>
      <c r="N24" s="1233"/>
      <c r="O24" s="1271"/>
      <c r="P24" s="1267"/>
      <c r="Q24" s="1269"/>
      <c r="R24" s="1233"/>
      <c r="S24" s="1271"/>
      <c r="T24" s="1267"/>
      <c r="U24" s="1270"/>
      <c r="V24" s="1233"/>
      <c r="W24" s="603"/>
      <c r="X24" s="567"/>
      <c r="Y24" s="567"/>
      <c r="Z24" s="574"/>
      <c r="AA24" s="605" t="str">
        <f>AB23 &amp; "-" &amp; AD23</f>
        <v>-</v>
      </c>
      <c r="AB24" s="1232"/>
      <c r="AC24" s="1233"/>
      <c r="AD24" s="1232"/>
      <c r="AE24" s="1233"/>
      <c r="AF24" s="675"/>
      <c r="AG24" s="1265"/>
      <c r="AI24" s="506"/>
      <c r="AJ24" s="506"/>
      <c r="AK24" s="506"/>
    </row>
    <row r="25" spans="1:37" ht="20.100000000000001" customHeight="1">
      <c r="A25" s="1237"/>
      <c r="B25" s="1237"/>
      <c r="C25" s="1237"/>
      <c r="D25" s="1237"/>
      <c r="E25" s="1237"/>
      <c r="F25" s="1010"/>
      <c r="G25" s="1019"/>
      <c r="H25" s="1020"/>
      <c r="I25" s="1021"/>
      <c r="J25" s="1011"/>
      <c r="K25" s="1166"/>
      <c r="L25" s="1276"/>
      <c r="M25" s="1277"/>
      <c r="N25" s="1233"/>
      <c r="O25" s="1271"/>
      <c r="P25" s="1267"/>
      <c r="Q25" s="1270"/>
      <c r="R25" s="1233"/>
      <c r="S25" s="604"/>
      <c r="T25" s="560"/>
      <c r="U25" s="567"/>
      <c r="V25" s="573"/>
      <c r="W25" s="573"/>
      <c r="X25" s="573"/>
      <c r="Y25" s="573"/>
      <c r="Z25" s="574"/>
      <c r="AA25" s="574"/>
      <c r="AB25" s="575"/>
      <c r="AC25" s="566"/>
      <c r="AD25" s="566"/>
      <c r="AE25" s="575"/>
      <c r="AF25" s="566"/>
      <c r="AG25" s="1265"/>
      <c r="AI25" s="506"/>
      <c r="AJ25" s="506"/>
      <c r="AK25" s="506"/>
    </row>
    <row r="26" spans="1:37" ht="20.100000000000001" customHeight="1">
      <c r="A26" s="1237"/>
      <c r="B26" s="1237"/>
      <c r="C26" s="1237"/>
      <c r="D26" s="1237"/>
      <c r="E26" s="1237"/>
      <c r="F26" s="1010"/>
      <c r="G26" s="1019"/>
      <c r="H26" s="1020"/>
      <c r="I26" s="1021"/>
      <c r="J26" s="1011"/>
      <c r="K26" s="1166"/>
      <c r="L26" s="1276"/>
      <c r="M26" s="1277"/>
      <c r="N26" s="1233"/>
      <c r="O26" s="576"/>
      <c r="P26" s="578"/>
      <c r="Q26" s="577"/>
      <c r="R26" s="573"/>
      <c r="S26" s="573"/>
      <c r="T26" s="573"/>
      <c r="U26" s="573"/>
      <c r="V26" s="573"/>
      <c r="W26" s="573"/>
      <c r="X26" s="573"/>
      <c r="Y26" s="573"/>
      <c r="Z26" s="574"/>
      <c r="AA26" s="574"/>
      <c r="AB26" s="575"/>
      <c r="AC26" s="566"/>
      <c r="AD26" s="566"/>
      <c r="AE26" s="575"/>
      <c r="AF26" s="566"/>
      <c r="AG26" s="1265"/>
      <c r="AI26" s="506"/>
      <c r="AJ26" s="506"/>
      <c r="AK26" s="506"/>
    </row>
    <row r="27" spans="1:37" s="477" customFormat="1" ht="15" customHeight="1">
      <c r="A27" s="1237"/>
      <c r="B27" s="1237"/>
      <c r="C27" s="1237"/>
      <c r="D27" s="1237"/>
      <c r="E27" s="1018"/>
      <c r="F27" s="1012"/>
      <c r="G27" s="1014"/>
      <c r="H27" s="1012"/>
      <c r="I27" s="1021"/>
      <c r="J27" s="1011"/>
      <c r="K27" s="1005"/>
      <c r="L27" s="540"/>
      <c r="M27" s="553" t="s">
        <v>5</v>
      </c>
      <c r="N27" s="553"/>
      <c r="O27" s="553"/>
      <c r="P27" s="553"/>
      <c r="Q27" s="553"/>
      <c r="R27" s="553"/>
      <c r="S27" s="553"/>
      <c r="T27" s="553"/>
      <c r="U27" s="553"/>
      <c r="V27" s="553"/>
      <c r="W27" s="553"/>
      <c r="X27" s="553"/>
      <c r="Y27" s="553"/>
      <c r="Z27" s="553"/>
      <c r="AA27" s="553"/>
      <c r="AB27" s="553"/>
      <c r="AC27" s="553"/>
      <c r="AD27" s="553"/>
      <c r="AE27" s="553"/>
      <c r="AF27" s="553"/>
      <c r="AG27" s="1266"/>
      <c r="AH27" s="503"/>
      <c r="AI27" s="503"/>
      <c r="AJ27" s="213"/>
      <c r="AK27" s="213"/>
    </row>
    <row r="28" spans="1:37" s="477" customFormat="1" ht="15" customHeight="1">
      <c r="A28" s="1237"/>
      <c r="B28" s="1237"/>
      <c r="C28" s="1237"/>
      <c r="D28" s="1018"/>
      <c r="E28" s="1018"/>
      <c r="F28" s="1012"/>
      <c r="G28" s="1019"/>
      <c r="H28" s="1012"/>
      <c r="I28" s="1005"/>
      <c r="J28" s="996"/>
      <c r="K28" s="1005"/>
      <c r="L28" s="540"/>
      <c r="M28" s="552" t="s">
        <v>17</v>
      </c>
      <c r="N28" s="552"/>
      <c r="O28" s="552"/>
      <c r="P28" s="552"/>
      <c r="Q28" s="552"/>
      <c r="R28" s="552"/>
      <c r="S28" s="552"/>
      <c r="T28" s="552"/>
      <c r="U28" s="552"/>
      <c r="V28" s="552"/>
      <c r="W28" s="552"/>
      <c r="X28" s="552"/>
      <c r="Y28" s="552"/>
      <c r="Z28" s="552"/>
      <c r="AA28" s="552"/>
      <c r="AB28" s="552"/>
      <c r="AC28" s="552"/>
      <c r="AD28" s="552"/>
      <c r="AE28" s="552"/>
      <c r="AF28" s="566"/>
      <c r="AG28" s="562"/>
      <c r="AH28" s="503"/>
      <c r="AI28" s="503"/>
      <c r="AJ28" s="213"/>
      <c r="AK28" s="213"/>
    </row>
    <row r="29" spans="1:37" s="477" customFormat="1" ht="15" customHeight="1">
      <c r="A29" s="1237"/>
      <c r="B29" s="1237"/>
      <c r="C29" s="1018"/>
      <c r="D29" s="1018"/>
      <c r="E29" s="1018"/>
      <c r="F29" s="1012"/>
      <c r="G29" s="1019"/>
      <c r="H29" s="1012"/>
      <c r="I29" s="1005"/>
      <c r="J29" s="996"/>
      <c r="K29" s="1005"/>
      <c r="L29" s="540"/>
      <c r="M29" s="551" t="s">
        <v>18</v>
      </c>
      <c r="N29" s="551"/>
      <c r="O29" s="551"/>
      <c r="P29" s="551"/>
      <c r="Q29" s="551"/>
      <c r="R29" s="551"/>
      <c r="S29" s="551"/>
      <c r="T29" s="551"/>
      <c r="U29" s="551"/>
      <c r="V29" s="551"/>
      <c r="W29" s="551"/>
      <c r="X29" s="551"/>
      <c r="Y29" s="551"/>
      <c r="Z29" s="547"/>
      <c r="AA29" s="547"/>
      <c r="AB29" s="575"/>
      <c r="AC29" s="566"/>
      <c r="AD29" s="565"/>
      <c r="AE29" s="551"/>
      <c r="AF29" s="566"/>
      <c r="AG29" s="562"/>
      <c r="AH29" s="503"/>
      <c r="AI29" s="503"/>
      <c r="AJ29" s="503"/>
      <c r="AK29" s="503"/>
    </row>
    <row r="30" spans="1:37" s="477" customFormat="1" ht="15" customHeight="1">
      <c r="A30" s="1237"/>
      <c r="B30" s="1018"/>
      <c r="C30" s="1018"/>
      <c r="D30" s="1018"/>
      <c r="E30" s="1018"/>
      <c r="F30" s="1012"/>
      <c r="G30" s="1019"/>
      <c r="H30" s="1012"/>
      <c r="I30" s="1005"/>
      <c r="J30" s="996"/>
      <c r="K30" s="1005"/>
      <c r="L30" s="540"/>
      <c r="M30" s="560" t="s">
        <v>19</v>
      </c>
      <c r="N30" s="560"/>
      <c r="O30" s="560"/>
      <c r="P30" s="560"/>
      <c r="Q30" s="560"/>
      <c r="R30" s="560"/>
      <c r="S30" s="560"/>
      <c r="T30" s="560"/>
      <c r="U30" s="560"/>
      <c r="V30" s="560"/>
      <c r="W30" s="560"/>
      <c r="X30" s="560"/>
      <c r="Y30" s="560"/>
      <c r="Z30" s="547"/>
      <c r="AA30" s="547"/>
      <c r="AB30" s="575"/>
      <c r="AC30" s="566"/>
      <c r="AD30" s="565"/>
      <c r="AE30" s="551"/>
      <c r="AF30" s="566"/>
      <c r="AG30" s="562"/>
      <c r="AH30" s="503"/>
      <c r="AI30" s="503"/>
      <c r="AJ30" s="503"/>
      <c r="AK30" s="503"/>
    </row>
    <row r="31" spans="1:37" s="477" customFormat="1" ht="15" customHeight="1">
      <c r="A31" s="991"/>
      <c r="B31" s="991"/>
      <c r="C31" s="991"/>
      <c r="D31" s="991"/>
      <c r="E31" s="991"/>
      <c r="F31" s="991"/>
      <c r="G31" s="1004"/>
      <c r="H31" s="1005"/>
      <c r="I31" s="995"/>
      <c r="J31" s="996"/>
      <c r="K31" s="991"/>
      <c r="L31" s="540"/>
      <c r="M31" s="567" t="s">
        <v>309</v>
      </c>
      <c r="N31" s="567"/>
      <c r="O31" s="567"/>
      <c r="P31" s="567"/>
      <c r="Q31" s="567"/>
      <c r="R31" s="567"/>
      <c r="S31" s="567"/>
      <c r="T31" s="567"/>
      <c r="U31" s="567"/>
      <c r="V31" s="567"/>
      <c r="W31" s="567"/>
      <c r="X31" s="567"/>
      <c r="Y31" s="567"/>
      <c r="Z31" s="547"/>
      <c r="AA31" s="547"/>
      <c r="AB31" s="575"/>
      <c r="AC31" s="566"/>
      <c r="AD31" s="565"/>
      <c r="AE31" s="551"/>
      <c r="AF31" s="566"/>
      <c r="AG31" s="562"/>
      <c r="AH31" s="503"/>
      <c r="AI31" s="503"/>
      <c r="AJ31" s="503"/>
      <c r="AK31" s="503"/>
    </row>
    <row r="33" spans="12:37" ht="102" customHeight="1">
      <c r="L33" s="1">
        <v>1</v>
      </c>
      <c r="M33" s="1201" t="s">
        <v>684</v>
      </c>
      <c r="N33" s="1201"/>
      <c r="O33" s="1201"/>
      <c r="P33" s="1201"/>
      <c r="Q33" s="1201"/>
      <c r="R33" s="1201"/>
      <c r="S33" s="1201"/>
      <c r="T33" s="1201"/>
      <c r="U33" s="1201"/>
      <c r="V33" s="1201"/>
      <c r="W33" s="1201"/>
      <c r="X33" s="1201"/>
      <c r="Y33" s="1201"/>
      <c r="Z33" s="1201"/>
      <c r="AA33" s="1201"/>
      <c r="AB33" s="1201"/>
      <c r="AC33" s="1201"/>
      <c r="AD33" s="1201"/>
      <c r="AE33" s="1201"/>
      <c r="AF33" s="1201"/>
      <c r="AG33" s="1201"/>
      <c r="AH33" s="508"/>
      <c r="AI33" s="508"/>
      <c r="AJ33" s="508"/>
      <c r="AK33" s="508"/>
    </row>
    <row r="34" spans="12:37" ht="14.25" customHeight="1">
      <c r="L34" s="515"/>
      <c r="M34" s="516"/>
      <c r="N34" s="516"/>
      <c r="O34" s="516"/>
      <c r="P34" s="516"/>
      <c r="Q34" s="516"/>
      <c r="R34" s="516"/>
      <c r="S34" s="516"/>
      <c r="T34" s="516"/>
      <c r="U34" s="516"/>
      <c r="V34" s="516"/>
      <c r="W34" s="516"/>
      <c r="X34" s="516"/>
      <c r="Y34" s="516"/>
      <c r="Z34" s="519"/>
      <c r="AA34" s="519"/>
      <c r="AB34" s="519"/>
      <c r="AC34" s="519"/>
      <c r="AD34" s="519"/>
      <c r="AE34" s="519"/>
      <c r="AF34" s="519"/>
      <c r="AG34" s="519"/>
      <c r="AH34" s="520"/>
      <c r="AI34" s="520"/>
      <c r="AJ34" s="520"/>
      <c r="AK34" s="520"/>
    </row>
  </sheetData>
  <sheetProtection password="FA9C" sheet="1" objects="1" scenarios="1" formatColumns="0" formatRows="0"/>
  <dataConsolidate/>
  <mergeCells count="52">
    <mergeCell ref="L5:T5"/>
    <mergeCell ref="N7:T7"/>
    <mergeCell ref="AG14:AG17"/>
    <mergeCell ref="Z15:AD15"/>
    <mergeCell ref="AE15:AE17"/>
    <mergeCell ref="AF15:AF17"/>
    <mergeCell ref="L12:M12"/>
    <mergeCell ref="O12:T12"/>
    <mergeCell ref="O13:T13"/>
    <mergeCell ref="Z13:AE13"/>
    <mergeCell ref="N8:T8"/>
    <mergeCell ref="N9:T9"/>
    <mergeCell ref="N10:T10"/>
    <mergeCell ref="L14:AF14"/>
    <mergeCell ref="L15:L17"/>
    <mergeCell ref="M15:M17"/>
    <mergeCell ref="AC18:AD18"/>
    <mergeCell ref="N18:Q18"/>
    <mergeCell ref="R18:U18"/>
    <mergeCell ref="A19:A30"/>
    <mergeCell ref="N19:AF19"/>
    <mergeCell ref="B20:B29"/>
    <mergeCell ref="N20:AF20"/>
    <mergeCell ref="C21:C28"/>
    <mergeCell ref="N21:AF21"/>
    <mergeCell ref="D22:D27"/>
    <mergeCell ref="N22:AF22"/>
    <mergeCell ref="U23:U24"/>
    <mergeCell ref="E23:E26"/>
    <mergeCell ref="K23:K26"/>
    <mergeCell ref="L23:L26"/>
    <mergeCell ref="M23:M26"/>
    <mergeCell ref="N15:Q17"/>
    <mergeCell ref="R15:U17"/>
    <mergeCell ref="AC17:AD17"/>
    <mergeCell ref="V15:Y17"/>
    <mergeCell ref="Z16:AA16"/>
    <mergeCell ref="AB16:AD16"/>
    <mergeCell ref="AG23:AG27"/>
    <mergeCell ref="M33:AG33"/>
    <mergeCell ref="V23:V24"/>
    <mergeCell ref="AB23:AB24"/>
    <mergeCell ref="AC23:AC24"/>
    <mergeCell ref="AD23:AD24"/>
    <mergeCell ref="AE23:AE24"/>
    <mergeCell ref="P23:P25"/>
    <mergeCell ref="Q23:Q25"/>
    <mergeCell ref="R23:R25"/>
    <mergeCell ref="S23:S24"/>
    <mergeCell ref="T23:T24"/>
    <mergeCell ref="O23:O25"/>
    <mergeCell ref="N23:N26"/>
  </mergeCells>
  <dataValidations count="7">
    <dataValidation allowBlank="1" prompt="Для выбора выполните двойной щелчок левой клавиши мыши по соответствующей ячейке." sqref="WVJ983067:WWE983071 IX65563:JS65567 ST65563:TO65567 ACP65563:ADK65567 AML65563:ANG65567 AWH65563:AXC65567 BGD65563:BGY65567 BPZ65563:BQU65567 BZV65563:CAQ65567 CJR65563:CKM65567 CTN65563:CUI65567 DDJ65563:DEE65567 DNF65563:DOA65567 DXB65563:DXW65567 EGX65563:EHS65567 EQT65563:ERO65567 FAP65563:FBK65567 FKL65563:FLG65567 FUH65563:FVC65567 GED65563:GEY65567 GNZ65563:GOU65567 GXV65563:GYQ65567 HHR65563:HIM65567 HRN65563:HSI65567 IBJ65563:ICE65567 ILF65563:IMA65567 IVB65563:IVW65567 JEX65563:JFS65567 JOT65563:JPO65567 JYP65563:JZK65567 KIL65563:KJG65567 KSH65563:KTC65567 LCD65563:LCY65567 LLZ65563:LMU65567 LVV65563:LWQ65567 MFR65563:MGM65567 MPN65563:MQI65567 MZJ65563:NAE65567 NJF65563:NKA65567 NTB65563:NTW65567 OCX65563:ODS65567 OMT65563:ONO65567 OWP65563:OXK65567 PGL65563:PHG65567 PQH65563:PRC65567 QAD65563:QAY65567 QJZ65563:QKU65567 QTV65563:QUQ65567 RDR65563:REM65567 RNN65563:ROI65567 RXJ65563:RYE65567 SHF65563:SIA65567 SRB65563:SRW65567 TAX65563:TBS65567 TKT65563:TLO65567 TUP65563:TVK65567 UEL65563:UFG65567 UOH65563:UPC65567 UYD65563:UYY65567 VHZ65563:VIU65567 VRV65563:VSQ65567 WBR65563:WCM65567 WLN65563:WMI65567 WVJ65563:WWE65567 IX131099:JS131103 ST131099:TO131103 ACP131099:ADK131103 AML131099:ANG131103 AWH131099:AXC131103 BGD131099:BGY131103 BPZ131099:BQU131103 BZV131099:CAQ131103 CJR131099:CKM131103 CTN131099:CUI131103 DDJ131099:DEE131103 DNF131099:DOA131103 DXB131099:DXW131103 EGX131099:EHS131103 EQT131099:ERO131103 FAP131099:FBK131103 FKL131099:FLG131103 FUH131099:FVC131103 GED131099:GEY131103 GNZ131099:GOU131103 GXV131099:GYQ131103 HHR131099:HIM131103 HRN131099:HSI131103 IBJ131099:ICE131103 ILF131099:IMA131103 IVB131099:IVW131103 JEX131099:JFS131103 JOT131099:JPO131103 JYP131099:JZK131103 KIL131099:KJG131103 KSH131099:KTC131103 LCD131099:LCY131103 LLZ131099:LMU131103 LVV131099:LWQ131103 MFR131099:MGM131103 MPN131099:MQI131103 MZJ131099:NAE131103 NJF131099:NKA131103 NTB131099:NTW131103 OCX131099:ODS131103 OMT131099:ONO131103 OWP131099:OXK131103 PGL131099:PHG131103 PQH131099:PRC131103 QAD131099:QAY131103 QJZ131099:QKU131103 QTV131099:QUQ131103 RDR131099:REM131103 RNN131099:ROI131103 RXJ131099:RYE131103 SHF131099:SIA131103 SRB131099:SRW131103 TAX131099:TBS131103 TKT131099:TLO131103 TUP131099:TVK131103 UEL131099:UFG131103 UOH131099:UPC131103 UYD131099:UYY131103 VHZ131099:VIU131103 VRV131099:VSQ131103 WBR131099:WCM131103 WLN131099:WMI131103 WVJ131099:WWE131103 IX196635:JS196639 ST196635:TO196639 ACP196635:ADK196639 AML196635:ANG196639 AWH196635:AXC196639 BGD196635:BGY196639 BPZ196635:BQU196639 BZV196635:CAQ196639 CJR196635:CKM196639 CTN196635:CUI196639 DDJ196635:DEE196639 DNF196635:DOA196639 DXB196635:DXW196639 EGX196635:EHS196639 EQT196635:ERO196639 FAP196635:FBK196639 FKL196635:FLG196639 FUH196635:FVC196639 GED196635:GEY196639 GNZ196635:GOU196639 GXV196635:GYQ196639 HHR196635:HIM196639 HRN196635:HSI196639 IBJ196635:ICE196639 ILF196635:IMA196639 IVB196635:IVW196639 JEX196635:JFS196639 JOT196635:JPO196639 JYP196635:JZK196639 KIL196635:KJG196639 KSH196635:KTC196639 LCD196635:LCY196639 LLZ196635:LMU196639 LVV196635:LWQ196639 MFR196635:MGM196639 MPN196635:MQI196639 MZJ196635:NAE196639 NJF196635:NKA196639 NTB196635:NTW196639 OCX196635:ODS196639 OMT196635:ONO196639 OWP196635:OXK196639 PGL196635:PHG196639 PQH196635:PRC196639 QAD196635:QAY196639 QJZ196635:QKU196639 QTV196635:QUQ196639 RDR196635:REM196639 RNN196635:ROI196639 RXJ196635:RYE196639 SHF196635:SIA196639 SRB196635:SRW196639 TAX196635:TBS196639 TKT196635:TLO196639 TUP196635:TVK196639 UEL196635:UFG196639 UOH196635:UPC196639 UYD196635:UYY196639 VHZ196635:VIU196639 VRV196635:VSQ196639 WBR196635:WCM196639 WLN196635:WMI196639 WVJ196635:WWE196639 IX262171:JS262175 ST262171:TO262175 ACP262171:ADK262175 AML262171:ANG262175 AWH262171:AXC262175 BGD262171:BGY262175 BPZ262171:BQU262175 BZV262171:CAQ262175 CJR262171:CKM262175 CTN262171:CUI262175 DDJ262171:DEE262175 DNF262171:DOA262175 DXB262171:DXW262175 EGX262171:EHS262175 EQT262171:ERO262175 FAP262171:FBK262175 FKL262171:FLG262175 FUH262171:FVC262175 GED262171:GEY262175 GNZ262171:GOU262175 GXV262171:GYQ262175 HHR262171:HIM262175 HRN262171:HSI262175 IBJ262171:ICE262175 ILF262171:IMA262175 IVB262171:IVW262175 JEX262171:JFS262175 JOT262171:JPO262175 JYP262171:JZK262175 KIL262171:KJG262175 KSH262171:KTC262175 LCD262171:LCY262175 LLZ262171:LMU262175 LVV262171:LWQ262175 MFR262171:MGM262175 MPN262171:MQI262175 MZJ262171:NAE262175 NJF262171:NKA262175 NTB262171:NTW262175 OCX262171:ODS262175 OMT262171:ONO262175 OWP262171:OXK262175 PGL262171:PHG262175 PQH262171:PRC262175 QAD262171:QAY262175 QJZ262171:QKU262175 QTV262171:QUQ262175 RDR262171:REM262175 RNN262171:ROI262175 RXJ262171:RYE262175 SHF262171:SIA262175 SRB262171:SRW262175 TAX262171:TBS262175 TKT262171:TLO262175 TUP262171:TVK262175 UEL262171:UFG262175 UOH262171:UPC262175 UYD262171:UYY262175 VHZ262171:VIU262175 VRV262171:VSQ262175 WBR262171:WCM262175 WLN262171:WMI262175 WVJ262171:WWE262175 IX327707:JS327711 ST327707:TO327711 ACP327707:ADK327711 AML327707:ANG327711 AWH327707:AXC327711 BGD327707:BGY327711 BPZ327707:BQU327711 BZV327707:CAQ327711 CJR327707:CKM327711 CTN327707:CUI327711 DDJ327707:DEE327711 DNF327707:DOA327711 DXB327707:DXW327711 EGX327707:EHS327711 EQT327707:ERO327711 FAP327707:FBK327711 FKL327707:FLG327711 FUH327707:FVC327711 GED327707:GEY327711 GNZ327707:GOU327711 GXV327707:GYQ327711 HHR327707:HIM327711 HRN327707:HSI327711 IBJ327707:ICE327711 ILF327707:IMA327711 IVB327707:IVW327711 JEX327707:JFS327711 JOT327707:JPO327711 JYP327707:JZK327711 KIL327707:KJG327711 KSH327707:KTC327711 LCD327707:LCY327711 LLZ327707:LMU327711 LVV327707:LWQ327711 MFR327707:MGM327711 MPN327707:MQI327711 MZJ327707:NAE327711 NJF327707:NKA327711 NTB327707:NTW327711 OCX327707:ODS327711 OMT327707:ONO327711 OWP327707:OXK327711 PGL327707:PHG327711 PQH327707:PRC327711 QAD327707:QAY327711 QJZ327707:QKU327711 QTV327707:QUQ327711 RDR327707:REM327711 RNN327707:ROI327711 RXJ327707:RYE327711 SHF327707:SIA327711 SRB327707:SRW327711 TAX327707:TBS327711 TKT327707:TLO327711 TUP327707:TVK327711 UEL327707:UFG327711 UOH327707:UPC327711 UYD327707:UYY327711 VHZ327707:VIU327711 VRV327707:VSQ327711 WBR327707:WCM327711 WLN327707:WMI327711 WVJ327707:WWE327711 IX393243:JS393247 ST393243:TO393247 ACP393243:ADK393247 AML393243:ANG393247 AWH393243:AXC393247 BGD393243:BGY393247 BPZ393243:BQU393247 BZV393243:CAQ393247 CJR393243:CKM393247 CTN393243:CUI393247 DDJ393243:DEE393247 DNF393243:DOA393247 DXB393243:DXW393247 EGX393243:EHS393247 EQT393243:ERO393247 FAP393243:FBK393247 FKL393243:FLG393247 FUH393243:FVC393247 GED393243:GEY393247 GNZ393243:GOU393247 GXV393243:GYQ393247 HHR393243:HIM393247 HRN393243:HSI393247 IBJ393243:ICE393247 ILF393243:IMA393247 IVB393243:IVW393247 JEX393243:JFS393247 JOT393243:JPO393247 JYP393243:JZK393247 KIL393243:KJG393247 KSH393243:KTC393247 LCD393243:LCY393247 LLZ393243:LMU393247 LVV393243:LWQ393247 MFR393243:MGM393247 MPN393243:MQI393247 MZJ393243:NAE393247 NJF393243:NKA393247 NTB393243:NTW393247 OCX393243:ODS393247 OMT393243:ONO393247 OWP393243:OXK393247 PGL393243:PHG393247 PQH393243:PRC393247 QAD393243:QAY393247 QJZ393243:QKU393247 QTV393243:QUQ393247 RDR393243:REM393247 RNN393243:ROI393247 RXJ393243:RYE393247 SHF393243:SIA393247 SRB393243:SRW393247 TAX393243:TBS393247 TKT393243:TLO393247 TUP393243:TVK393247 UEL393243:UFG393247 UOH393243:UPC393247 UYD393243:UYY393247 VHZ393243:VIU393247 VRV393243:VSQ393247 WBR393243:WCM393247 WLN393243:WMI393247 WVJ393243:WWE393247 IX458779:JS458783 ST458779:TO458783 ACP458779:ADK458783 AML458779:ANG458783 AWH458779:AXC458783 BGD458779:BGY458783 BPZ458779:BQU458783 BZV458779:CAQ458783 CJR458779:CKM458783 CTN458779:CUI458783 DDJ458779:DEE458783 DNF458779:DOA458783 DXB458779:DXW458783 EGX458779:EHS458783 EQT458779:ERO458783 FAP458779:FBK458783 FKL458779:FLG458783 FUH458779:FVC458783 GED458779:GEY458783 GNZ458779:GOU458783 GXV458779:GYQ458783 HHR458779:HIM458783 HRN458779:HSI458783 IBJ458779:ICE458783 ILF458779:IMA458783 IVB458779:IVW458783 JEX458779:JFS458783 JOT458779:JPO458783 JYP458779:JZK458783 KIL458779:KJG458783 KSH458779:KTC458783 LCD458779:LCY458783 LLZ458779:LMU458783 LVV458779:LWQ458783 MFR458779:MGM458783 MPN458779:MQI458783 MZJ458779:NAE458783 NJF458779:NKA458783 NTB458779:NTW458783 OCX458779:ODS458783 OMT458779:ONO458783 OWP458779:OXK458783 PGL458779:PHG458783 PQH458779:PRC458783 QAD458779:QAY458783 QJZ458779:QKU458783 QTV458779:QUQ458783 RDR458779:REM458783 RNN458779:ROI458783 RXJ458779:RYE458783 SHF458779:SIA458783 SRB458779:SRW458783 TAX458779:TBS458783 TKT458779:TLO458783 TUP458779:TVK458783 UEL458779:UFG458783 UOH458779:UPC458783 UYD458779:UYY458783 VHZ458779:VIU458783 VRV458779:VSQ458783 WBR458779:WCM458783 WLN458779:WMI458783 WVJ458779:WWE458783 IX524315:JS524319 ST524315:TO524319 ACP524315:ADK524319 AML524315:ANG524319 AWH524315:AXC524319 BGD524315:BGY524319 BPZ524315:BQU524319 BZV524315:CAQ524319 CJR524315:CKM524319 CTN524315:CUI524319 DDJ524315:DEE524319 DNF524315:DOA524319 DXB524315:DXW524319 EGX524315:EHS524319 EQT524315:ERO524319 FAP524315:FBK524319 FKL524315:FLG524319 FUH524315:FVC524319 GED524315:GEY524319 GNZ524315:GOU524319 GXV524315:GYQ524319 HHR524315:HIM524319 HRN524315:HSI524319 IBJ524315:ICE524319 ILF524315:IMA524319 IVB524315:IVW524319 JEX524315:JFS524319 JOT524315:JPO524319 JYP524315:JZK524319 KIL524315:KJG524319 KSH524315:KTC524319 LCD524315:LCY524319 LLZ524315:LMU524319 LVV524315:LWQ524319 MFR524315:MGM524319 MPN524315:MQI524319 MZJ524315:NAE524319 NJF524315:NKA524319 NTB524315:NTW524319 OCX524315:ODS524319 OMT524315:ONO524319 OWP524315:OXK524319 PGL524315:PHG524319 PQH524315:PRC524319 QAD524315:QAY524319 QJZ524315:QKU524319 QTV524315:QUQ524319 RDR524315:REM524319 RNN524315:ROI524319 RXJ524315:RYE524319 SHF524315:SIA524319 SRB524315:SRW524319 TAX524315:TBS524319 TKT524315:TLO524319 TUP524315:TVK524319 UEL524315:UFG524319 UOH524315:UPC524319 UYD524315:UYY524319 VHZ524315:VIU524319 VRV524315:VSQ524319 WBR524315:WCM524319 WLN524315:WMI524319 WVJ524315:WWE524319 IX589851:JS589855 ST589851:TO589855 ACP589851:ADK589855 AML589851:ANG589855 AWH589851:AXC589855 BGD589851:BGY589855 BPZ589851:BQU589855 BZV589851:CAQ589855 CJR589851:CKM589855 CTN589851:CUI589855 DDJ589851:DEE589855 DNF589851:DOA589855 DXB589851:DXW589855 EGX589851:EHS589855 EQT589851:ERO589855 FAP589851:FBK589855 FKL589851:FLG589855 FUH589851:FVC589855 GED589851:GEY589855 GNZ589851:GOU589855 GXV589851:GYQ589855 HHR589851:HIM589855 HRN589851:HSI589855 IBJ589851:ICE589855 ILF589851:IMA589855 IVB589851:IVW589855 JEX589851:JFS589855 JOT589851:JPO589855 JYP589851:JZK589855 KIL589851:KJG589855 KSH589851:KTC589855 LCD589851:LCY589855 LLZ589851:LMU589855 LVV589851:LWQ589855 MFR589851:MGM589855 MPN589851:MQI589855 MZJ589851:NAE589855 NJF589851:NKA589855 NTB589851:NTW589855 OCX589851:ODS589855 OMT589851:ONO589855 OWP589851:OXK589855 PGL589851:PHG589855 PQH589851:PRC589855 QAD589851:QAY589855 QJZ589851:QKU589855 QTV589851:QUQ589855 RDR589851:REM589855 RNN589851:ROI589855 RXJ589851:RYE589855 SHF589851:SIA589855 SRB589851:SRW589855 TAX589851:TBS589855 TKT589851:TLO589855 TUP589851:TVK589855 UEL589851:UFG589855 UOH589851:UPC589855 UYD589851:UYY589855 VHZ589851:VIU589855 VRV589851:VSQ589855 WBR589851:WCM589855 WLN589851:WMI589855 WVJ589851:WWE589855 IX655387:JS655391 ST655387:TO655391 ACP655387:ADK655391 AML655387:ANG655391 AWH655387:AXC655391 BGD655387:BGY655391 BPZ655387:BQU655391 BZV655387:CAQ655391 CJR655387:CKM655391 CTN655387:CUI655391 DDJ655387:DEE655391 DNF655387:DOA655391 DXB655387:DXW655391 EGX655387:EHS655391 EQT655387:ERO655391 FAP655387:FBK655391 FKL655387:FLG655391 FUH655387:FVC655391 GED655387:GEY655391 GNZ655387:GOU655391 GXV655387:GYQ655391 HHR655387:HIM655391 HRN655387:HSI655391 IBJ655387:ICE655391 ILF655387:IMA655391 IVB655387:IVW655391 JEX655387:JFS655391 JOT655387:JPO655391 JYP655387:JZK655391 KIL655387:KJG655391 KSH655387:KTC655391 LCD655387:LCY655391 LLZ655387:LMU655391 LVV655387:LWQ655391 MFR655387:MGM655391 MPN655387:MQI655391 MZJ655387:NAE655391 NJF655387:NKA655391 NTB655387:NTW655391 OCX655387:ODS655391 OMT655387:ONO655391 OWP655387:OXK655391 PGL655387:PHG655391 PQH655387:PRC655391 QAD655387:QAY655391 QJZ655387:QKU655391 QTV655387:QUQ655391 RDR655387:REM655391 RNN655387:ROI655391 RXJ655387:RYE655391 SHF655387:SIA655391 SRB655387:SRW655391 TAX655387:TBS655391 TKT655387:TLO655391 TUP655387:TVK655391 UEL655387:UFG655391 UOH655387:UPC655391 UYD655387:UYY655391 VHZ655387:VIU655391 VRV655387:VSQ655391 WBR655387:WCM655391 WLN655387:WMI655391 WVJ655387:WWE655391 IX720923:JS720927 ST720923:TO720927 ACP720923:ADK720927 AML720923:ANG720927 AWH720923:AXC720927 BGD720923:BGY720927 BPZ720923:BQU720927 BZV720923:CAQ720927 CJR720923:CKM720927 CTN720923:CUI720927 DDJ720923:DEE720927 DNF720923:DOA720927 DXB720923:DXW720927 EGX720923:EHS720927 EQT720923:ERO720927 FAP720923:FBK720927 FKL720923:FLG720927 FUH720923:FVC720927 GED720923:GEY720927 GNZ720923:GOU720927 GXV720923:GYQ720927 HHR720923:HIM720927 HRN720923:HSI720927 IBJ720923:ICE720927 ILF720923:IMA720927 IVB720923:IVW720927 JEX720923:JFS720927 JOT720923:JPO720927 JYP720923:JZK720927 KIL720923:KJG720927 KSH720923:KTC720927 LCD720923:LCY720927 LLZ720923:LMU720927 LVV720923:LWQ720927 MFR720923:MGM720927 MPN720923:MQI720927 MZJ720923:NAE720927 NJF720923:NKA720927 NTB720923:NTW720927 OCX720923:ODS720927 OMT720923:ONO720927 OWP720923:OXK720927 PGL720923:PHG720927 PQH720923:PRC720927 QAD720923:QAY720927 QJZ720923:QKU720927 QTV720923:QUQ720927 RDR720923:REM720927 RNN720923:ROI720927 RXJ720923:RYE720927 SHF720923:SIA720927 SRB720923:SRW720927 TAX720923:TBS720927 TKT720923:TLO720927 TUP720923:TVK720927 UEL720923:UFG720927 UOH720923:UPC720927 UYD720923:UYY720927 VHZ720923:VIU720927 VRV720923:VSQ720927 WBR720923:WCM720927 WLN720923:WMI720927 WVJ720923:WWE720927 IX786459:JS786463 ST786459:TO786463 ACP786459:ADK786463 AML786459:ANG786463 AWH786459:AXC786463 BGD786459:BGY786463 BPZ786459:BQU786463 BZV786459:CAQ786463 CJR786459:CKM786463 CTN786459:CUI786463 DDJ786459:DEE786463 DNF786459:DOA786463 DXB786459:DXW786463 EGX786459:EHS786463 EQT786459:ERO786463 FAP786459:FBK786463 FKL786459:FLG786463 FUH786459:FVC786463 GED786459:GEY786463 GNZ786459:GOU786463 GXV786459:GYQ786463 HHR786459:HIM786463 HRN786459:HSI786463 IBJ786459:ICE786463 ILF786459:IMA786463 IVB786459:IVW786463 JEX786459:JFS786463 JOT786459:JPO786463 JYP786459:JZK786463 KIL786459:KJG786463 KSH786459:KTC786463 LCD786459:LCY786463 LLZ786459:LMU786463 LVV786459:LWQ786463 MFR786459:MGM786463 MPN786459:MQI786463 MZJ786459:NAE786463 NJF786459:NKA786463 NTB786459:NTW786463 OCX786459:ODS786463 OMT786459:ONO786463 OWP786459:OXK786463 PGL786459:PHG786463 PQH786459:PRC786463 QAD786459:QAY786463 QJZ786459:QKU786463 QTV786459:QUQ786463 RDR786459:REM786463 RNN786459:ROI786463 RXJ786459:RYE786463 SHF786459:SIA786463 SRB786459:SRW786463 TAX786459:TBS786463 TKT786459:TLO786463 TUP786459:TVK786463 UEL786459:UFG786463 UOH786459:UPC786463 UYD786459:UYY786463 VHZ786459:VIU786463 VRV786459:VSQ786463 WBR786459:WCM786463 WLN786459:WMI786463 WVJ786459:WWE786463 IX851995:JS851999 ST851995:TO851999 ACP851995:ADK851999 AML851995:ANG851999 AWH851995:AXC851999 BGD851995:BGY851999 BPZ851995:BQU851999 BZV851995:CAQ851999 CJR851995:CKM851999 CTN851995:CUI851999 DDJ851995:DEE851999 DNF851995:DOA851999 DXB851995:DXW851999 EGX851995:EHS851999 EQT851995:ERO851999 FAP851995:FBK851999 FKL851995:FLG851999 FUH851995:FVC851999 GED851995:GEY851999 GNZ851995:GOU851999 GXV851995:GYQ851999 HHR851995:HIM851999 HRN851995:HSI851999 IBJ851995:ICE851999 ILF851995:IMA851999 IVB851995:IVW851999 JEX851995:JFS851999 JOT851995:JPO851999 JYP851995:JZK851999 KIL851995:KJG851999 KSH851995:KTC851999 LCD851995:LCY851999 LLZ851995:LMU851999 LVV851995:LWQ851999 MFR851995:MGM851999 MPN851995:MQI851999 MZJ851995:NAE851999 NJF851995:NKA851999 NTB851995:NTW851999 OCX851995:ODS851999 OMT851995:ONO851999 OWP851995:OXK851999 PGL851995:PHG851999 PQH851995:PRC851999 QAD851995:QAY851999 QJZ851995:QKU851999 QTV851995:QUQ851999 RDR851995:REM851999 RNN851995:ROI851999 RXJ851995:RYE851999 SHF851995:SIA851999 SRB851995:SRW851999 TAX851995:TBS851999 TKT851995:TLO851999 TUP851995:TVK851999 UEL851995:UFG851999 UOH851995:UPC851999 UYD851995:UYY851999 VHZ851995:VIU851999 VRV851995:VSQ851999 WBR851995:WCM851999 WLN851995:WMI851999 WVJ851995:WWE851999 IX917531:JS917535 ST917531:TO917535 ACP917531:ADK917535 AML917531:ANG917535 AWH917531:AXC917535 BGD917531:BGY917535 BPZ917531:BQU917535 BZV917531:CAQ917535 CJR917531:CKM917535 CTN917531:CUI917535 DDJ917531:DEE917535 DNF917531:DOA917535 DXB917531:DXW917535 EGX917531:EHS917535 EQT917531:ERO917535 FAP917531:FBK917535 FKL917531:FLG917535 FUH917531:FVC917535 GED917531:GEY917535 GNZ917531:GOU917535 GXV917531:GYQ917535 HHR917531:HIM917535 HRN917531:HSI917535 IBJ917531:ICE917535 ILF917531:IMA917535 IVB917531:IVW917535 JEX917531:JFS917535 JOT917531:JPO917535 JYP917531:JZK917535 KIL917531:KJG917535 KSH917531:KTC917535 LCD917531:LCY917535 LLZ917531:LMU917535 LVV917531:LWQ917535 MFR917531:MGM917535 MPN917531:MQI917535 MZJ917531:NAE917535 NJF917531:NKA917535 NTB917531:NTW917535 OCX917531:ODS917535 OMT917531:ONO917535 OWP917531:OXK917535 PGL917531:PHG917535 PQH917531:PRC917535 QAD917531:QAY917535 QJZ917531:QKU917535 QTV917531:QUQ917535 RDR917531:REM917535 RNN917531:ROI917535 RXJ917531:RYE917535 SHF917531:SIA917535 SRB917531:SRW917535 TAX917531:TBS917535 TKT917531:TLO917535 TUP917531:TVK917535 UEL917531:UFG917535 UOH917531:UPC917535 UYD917531:UYY917535 VHZ917531:VIU917535 VRV917531:VSQ917535 WBR917531:WCM917535 WLN917531:WMI917535 WVJ917531:WWE917535 IX983067:JS983071 ST983067:TO983071 ACP983067:ADK983071 AML983067:ANG983071 AWH983067:AXC983071 BGD983067:BGY983071 BPZ983067:BQU983071 BZV983067:CAQ983071 CJR983067:CKM983071 CTN983067:CUI983071 DDJ983067:DEE983071 DNF983067:DOA983071 DXB983067:DXW983071 EGX983067:EHS983071 EQT983067:ERO983071 FAP983067:FBK983071 FKL983067:FLG983071 FUH983067:FVC983071 GED983067:GEY983071 GNZ983067:GOU983071 GXV983067:GYQ983071 HHR983067:HIM983071 HRN983067:HSI983071 IBJ983067:ICE983071 ILF983067:IMA983071 IVB983067:IVW983071 JEX983067:JFS983071 JOT983067:JPO983071 JYP983067:JZK983071 KIL983067:KJG983071 KSH983067:KTC983071 LCD983067:LCY983071 LLZ983067:LMU983071 LVV983067:LWQ983071 MFR983067:MGM983071 MPN983067:MQI983071 MZJ983067:NAE983071 NJF983067:NKA983071 NTB983067:NTW983071 OCX983067:ODS983071 OMT983067:ONO983071 OWP983067:OXK983071 PGL983067:PHG983071 PQH983067:PRC983071 QAD983067:QAY983071 QJZ983067:QKU983071 QTV983067:QUQ983071 RDR983067:REM983071 RNN983067:ROI983071 RXJ983067:RYE983071 SHF983067:SIA983071 SRB983067:SRW983071 TAX983067:TBS983071 TKT983067:TLO983071 TUP983067:TVK983071 UEL983067:UFG983071 UOH983067:UPC983071 UYD983067:UYY983071 VHZ983067:VIU983071 VRV983067:VSQ983071 WBR983067:WCM983071 WLN983067:WMI983071 IX27:JS31 WVJ27:WWE31 WLN27:WMI31 WBR27:WCM31 VRV27:VSQ31 VHZ27:VIU31 UYD27:UYY31 UOH27:UPC31 UEL27:UFG31 TUP27:TVK31 TKT27:TLO31 TAX27:TBS31 SRB27:SRW31 SHF27:SIA31 RXJ27:RYE31 RNN27:ROI31 RDR27:REM31 QTV27:QUQ31 QJZ27:QKU31 QAD27:QAY31 PQH27:PRC31 PGL27:PHG31 OWP27:OXK31 OMT27:ONO31 OCX27:ODS31 NTB27:NTW31 NJF27:NKA31 MZJ27:NAE31 MPN27:MQI31 MFR27:MGM31 LVV27:LWQ31 LLZ27:LMU31 LCD27:LCY31 KSH27:KTC31 KIL27:KJG31 JYP27:JZK31 JOT27:JPO31 JEX27:JFS31 IVB27:IVW31 ILF27:IMA31 IBJ27:ICE31 HRN27:HSI31 HHR27:HIM31 GXV27:GYQ31 GNZ27:GOU31 GED27:GEY31 FUH27:FVC31 FKL27:FLG31 FAP27:FBK31 EQT27:ERO31 EGX27:EHS31 DXB27:DXW31 DNF27:DOA31 DDJ27:DEE31 CTN27:CUI31 CJR27:CKM31 BZV27:CAQ31 BPZ27:BQU31 BGD27:BGY31 AWH27:AXC31 AML27:ANG31 ACP27:ADK31 ST27:TO31 L65563:AG65567 L131099:AG131103 L196635:AG196639 L262171:AG262175 L327707:AG327711 L393243:AG393247 L458779:AG458783 L524315:AG524319 L589851:AG589855 L655387:AG655391 L720923:AG720927 L786459:AG786463 L851995:AG851999 L917531:AG917535 L983067:AG983071"/>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23:AD24 JP23:JP24 TL23:TL24 ADH23:ADH24 AND23:AND24 AWZ23:AWZ24 BGV23:BGV24 BQR23:BQR24 CAN23:CAN24 CKJ23:CKJ24 CUF23:CUF24 DEB23:DEB24 DNX23:DNX24 DXT23:DXT24 EHP23:EHP24 ERL23:ERL24 FBH23:FBH24 FLD23:FLD24 FUZ23:FUZ24 GEV23:GEV24 GOR23:GOR24 GYN23:GYN24 HIJ23:HIJ24 HSF23:HSF24 ICB23:ICB24 ILX23:ILX24 IVT23:IVT24 JFP23:JFP24 JPL23:JPL24 JZH23:JZH24 KJD23:KJD24 KSZ23:KSZ24 LCV23:LCV24 LMR23:LMR24 LWN23:LWN24 MGJ23:MGJ24 MQF23:MQF24 NAB23:NAB24 NJX23:NJX24 NTT23:NTT24 ODP23:ODP24 ONL23:ONL24 OXH23:OXH24 PHD23:PHD24 PQZ23:PQZ24 QAV23:QAV24 QKR23:QKR24 QUN23:QUN24 REJ23:REJ24 ROF23:ROF24 RYB23:RYB24 SHX23:SHX24 SRT23:SRT24 TBP23:TBP24 TLL23:TLL24 TVH23:TVH24 UFD23:UFD24 UOZ23:UOZ24 UYV23:UYV24 VIR23:VIR24 VSN23:VSN24 WCJ23:WCJ24 WMF23:WMF24 WWB23:WWB24 AD65559:AD65560 JP65559:JP65560 TL65559:TL65560 ADH65559:ADH65560 AND65559:AND65560 AWZ65559:AWZ65560 BGV65559:BGV65560 BQR65559:BQR65560 CAN65559:CAN65560 CKJ65559:CKJ65560 CUF65559:CUF65560 DEB65559:DEB65560 DNX65559:DNX65560 DXT65559:DXT65560 EHP65559:EHP65560 ERL65559:ERL65560 FBH65559:FBH65560 FLD65559:FLD65560 FUZ65559:FUZ65560 GEV65559:GEV65560 GOR65559:GOR65560 GYN65559:GYN65560 HIJ65559:HIJ65560 HSF65559:HSF65560 ICB65559:ICB65560 ILX65559:ILX65560 IVT65559:IVT65560 JFP65559:JFP65560 JPL65559:JPL65560 JZH65559:JZH65560 KJD65559:KJD65560 KSZ65559:KSZ65560 LCV65559:LCV65560 LMR65559:LMR65560 LWN65559:LWN65560 MGJ65559:MGJ65560 MQF65559:MQF65560 NAB65559:NAB65560 NJX65559:NJX65560 NTT65559:NTT65560 ODP65559:ODP65560 ONL65559:ONL65560 OXH65559:OXH65560 PHD65559:PHD65560 PQZ65559:PQZ65560 QAV65559:QAV65560 QKR65559:QKR65560 QUN65559:QUN65560 REJ65559:REJ65560 ROF65559:ROF65560 RYB65559:RYB65560 SHX65559:SHX65560 SRT65559:SRT65560 TBP65559:TBP65560 TLL65559:TLL65560 TVH65559:TVH65560 UFD65559:UFD65560 UOZ65559:UOZ65560 UYV65559:UYV65560 VIR65559:VIR65560 VSN65559:VSN65560 WCJ65559:WCJ65560 WMF65559:WMF65560 WWB65559:WWB65560 AD131095:AD131096 JP131095:JP131096 TL131095:TL131096 ADH131095:ADH131096 AND131095:AND131096 AWZ131095:AWZ131096 BGV131095:BGV131096 BQR131095:BQR131096 CAN131095:CAN131096 CKJ131095:CKJ131096 CUF131095:CUF131096 DEB131095:DEB131096 DNX131095:DNX131096 DXT131095:DXT131096 EHP131095:EHP131096 ERL131095:ERL131096 FBH131095:FBH131096 FLD131095:FLD131096 FUZ131095:FUZ131096 GEV131095:GEV131096 GOR131095:GOR131096 GYN131095:GYN131096 HIJ131095:HIJ131096 HSF131095:HSF131096 ICB131095:ICB131096 ILX131095:ILX131096 IVT131095:IVT131096 JFP131095:JFP131096 JPL131095:JPL131096 JZH131095:JZH131096 KJD131095:KJD131096 KSZ131095:KSZ131096 LCV131095:LCV131096 LMR131095:LMR131096 LWN131095:LWN131096 MGJ131095:MGJ131096 MQF131095:MQF131096 NAB131095:NAB131096 NJX131095:NJX131096 NTT131095:NTT131096 ODP131095:ODP131096 ONL131095:ONL131096 OXH131095:OXH131096 PHD131095:PHD131096 PQZ131095:PQZ131096 QAV131095:QAV131096 QKR131095:QKR131096 QUN131095:QUN131096 REJ131095:REJ131096 ROF131095:ROF131096 RYB131095:RYB131096 SHX131095:SHX131096 SRT131095:SRT131096 TBP131095:TBP131096 TLL131095:TLL131096 TVH131095:TVH131096 UFD131095:UFD131096 UOZ131095:UOZ131096 UYV131095:UYV131096 VIR131095:VIR131096 VSN131095:VSN131096 WCJ131095:WCJ131096 WMF131095:WMF131096 WWB131095:WWB131096 AD196631:AD196632 JP196631:JP196632 TL196631:TL196632 ADH196631:ADH196632 AND196631:AND196632 AWZ196631:AWZ196632 BGV196631:BGV196632 BQR196631:BQR196632 CAN196631:CAN196632 CKJ196631:CKJ196632 CUF196631:CUF196632 DEB196631:DEB196632 DNX196631:DNX196632 DXT196631:DXT196632 EHP196631:EHP196632 ERL196631:ERL196632 FBH196631:FBH196632 FLD196631:FLD196632 FUZ196631:FUZ196632 GEV196631:GEV196632 GOR196631:GOR196632 GYN196631:GYN196632 HIJ196631:HIJ196632 HSF196631:HSF196632 ICB196631:ICB196632 ILX196631:ILX196632 IVT196631:IVT196632 JFP196631:JFP196632 JPL196631:JPL196632 JZH196631:JZH196632 KJD196631:KJD196632 KSZ196631:KSZ196632 LCV196631:LCV196632 LMR196631:LMR196632 LWN196631:LWN196632 MGJ196631:MGJ196632 MQF196631:MQF196632 NAB196631:NAB196632 NJX196631:NJX196632 NTT196631:NTT196632 ODP196631:ODP196632 ONL196631:ONL196632 OXH196631:OXH196632 PHD196631:PHD196632 PQZ196631:PQZ196632 QAV196631:QAV196632 QKR196631:QKR196632 QUN196631:QUN196632 REJ196631:REJ196632 ROF196631:ROF196632 RYB196631:RYB196632 SHX196631:SHX196632 SRT196631:SRT196632 TBP196631:TBP196632 TLL196631:TLL196632 TVH196631:TVH196632 UFD196631:UFD196632 UOZ196631:UOZ196632 UYV196631:UYV196632 VIR196631:VIR196632 VSN196631:VSN196632 WCJ196631:WCJ196632 WMF196631:WMF196632 WWB196631:WWB196632 AD262167:AD262168 JP262167:JP262168 TL262167:TL262168 ADH262167:ADH262168 AND262167:AND262168 AWZ262167:AWZ262168 BGV262167:BGV262168 BQR262167:BQR262168 CAN262167:CAN262168 CKJ262167:CKJ262168 CUF262167:CUF262168 DEB262167:DEB262168 DNX262167:DNX262168 DXT262167:DXT262168 EHP262167:EHP262168 ERL262167:ERL262168 FBH262167:FBH262168 FLD262167:FLD262168 FUZ262167:FUZ262168 GEV262167:GEV262168 GOR262167:GOR262168 GYN262167:GYN262168 HIJ262167:HIJ262168 HSF262167:HSF262168 ICB262167:ICB262168 ILX262167:ILX262168 IVT262167:IVT262168 JFP262167:JFP262168 JPL262167:JPL262168 JZH262167:JZH262168 KJD262167:KJD262168 KSZ262167:KSZ262168 LCV262167:LCV262168 LMR262167:LMR262168 LWN262167:LWN262168 MGJ262167:MGJ262168 MQF262167:MQF262168 NAB262167:NAB262168 NJX262167:NJX262168 NTT262167:NTT262168 ODP262167:ODP262168 ONL262167:ONL262168 OXH262167:OXH262168 PHD262167:PHD262168 PQZ262167:PQZ262168 QAV262167:QAV262168 QKR262167:QKR262168 QUN262167:QUN262168 REJ262167:REJ262168 ROF262167:ROF262168 RYB262167:RYB262168 SHX262167:SHX262168 SRT262167:SRT262168 TBP262167:TBP262168 TLL262167:TLL262168 TVH262167:TVH262168 UFD262167:UFD262168 UOZ262167:UOZ262168 UYV262167:UYV262168 VIR262167:VIR262168 VSN262167:VSN262168 WCJ262167:WCJ262168 WMF262167:WMF262168 WWB262167:WWB262168 AD327703:AD327704 JP327703:JP327704 TL327703:TL327704 ADH327703:ADH327704 AND327703:AND327704 AWZ327703:AWZ327704 BGV327703:BGV327704 BQR327703:BQR327704 CAN327703:CAN327704 CKJ327703:CKJ327704 CUF327703:CUF327704 DEB327703:DEB327704 DNX327703:DNX327704 DXT327703:DXT327704 EHP327703:EHP327704 ERL327703:ERL327704 FBH327703:FBH327704 FLD327703:FLD327704 FUZ327703:FUZ327704 GEV327703:GEV327704 GOR327703:GOR327704 GYN327703:GYN327704 HIJ327703:HIJ327704 HSF327703:HSF327704 ICB327703:ICB327704 ILX327703:ILX327704 IVT327703:IVT327704 JFP327703:JFP327704 JPL327703:JPL327704 JZH327703:JZH327704 KJD327703:KJD327704 KSZ327703:KSZ327704 LCV327703:LCV327704 LMR327703:LMR327704 LWN327703:LWN327704 MGJ327703:MGJ327704 MQF327703:MQF327704 NAB327703:NAB327704 NJX327703:NJX327704 NTT327703:NTT327704 ODP327703:ODP327704 ONL327703:ONL327704 OXH327703:OXH327704 PHD327703:PHD327704 PQZ327703:PQZ327704 QAV327703:QAV327704 QKR327703:QKR327704 QUN327703:QUN327704 REJ327703:REJ327704 ROF327703:ROF327704 RYB327703:RYB327704 SHX327703:SHX327704 SRT327703:SRT327704 TBP327703:TBP327704 TLL327703:TLL327704 TVH327703:TVH327704 UFD327703:UFD327704 UOZ327703:UOZ327704 UYV327703:UYV327704 VIR327703:VIR327704 VSN327703:VSN327704 WCJ327703:WCJ327704 WMF327703:WMF327704 WWB327703:WWB327704 AD393239:AD393240 JP393239:JP393240 TL393239:TL393240 ADH393239:ADH393240 AND393239:AND393240 AWZ393239:AWZ393240 BGV393239:BGV393240 BQR393239:BQR393240 CAN393239:CAN393240 CKJ393239:CKJ393240 CUF393239:CUF393240 DEB393239:DEB393240 DNX393239:DNX393240 DXT393239:DXT393240 EHP393239:EHP393240 ERL393239:ERL393240 FBH393239:FBH393240 FLD393239:FLD393240 FUZ393239:FUZ393240 GEV393239:GEV393240 GOR393239:GOR393240 GYN393239:GYN393240 HIJ393239:HIJ393240 HSF393239:HSF393240 ICB393239:ICB393240 ILX393239:ILX393240 IVT393239:IVT393240 JFP393239:JFP393240 JPL393239:JPL393240 JZH393239:JZH393240 KJD393239:KJD393240 KSZ393239:KSZ393240 LCV393239:LCV393240 LMR393239:LMR393240 LWN393239:LWN393240 MGJ393239:MGJ393240 MQF393239:MQF393240 NAB393239:NAB393240 NJX393239:NJX393240 NTT393239:NTT393240 ODP393239:ODP393240 ONL393239:ONL393240 OXH393239:OXH393240 PHD393239:PHD393240 PQZ393239:PQZ393240 QAV393239:QAV393240 QKR393239:QKR393240 QUN393239:QUN393240 REJ393239:REJ393240 ROF393239:ROF393240 RYB393239:RYB393240 SHX393239:SHX393240 SRT393239:SRT393240 TBP393239:TBP393240 TLL393239:TLL393240 TVH393239:TVH393240 UFD393239:UFD393240 UOZ393239:UOZ393240 UYV393239:UYV393240 VIR393239:VIR393240 VSN393239:VSN393240 WCJ393239:WCJ393240 WMF393239:WMF393240 WWB393239:WWB393240 AD458775:AD458776 JP458775:JP458776 TL458775:TL458776 ADH458775:ADH458776 AND458775:AND458776 AWZ458775:AWZ458776 BGV458775:BGV458776 BQR458775:BQR458776 CAN458775:CAN458776 CKJ458775:CKJ458776 CUF458775:CUF458776 DEB458775:DEB458776 DNX458775:DNX458776 DXT458775:DXT458776 EHP458775:EHP458776 ERL458775:ERL458776 FBH458775:FBH458776 FLD458775:FLD458776 FUZ458775:FUZ458776 GEV458775:GEV458776 GOR458775:GOR458776 GYN458775:GYN458776 HIJ458775:HIJ458776 HSF458775:HSF458776 ICB458775:ICB458776 ILX458775:ILX458776 IVT458775:IVT458776 JFP458775:JFP458776 JPL458775:JPL458776 JZH458775:JZH458776 KJD458775:KJD458776 KSZ458775:KSZ458776 LCV458775:LCV458776 LMR458775:LMR458776 LWN458775:LWN458776 MGJ458775:MGJ458776 MQF458775:MQF458776 NAB458775:NAB458776 NJX458775:NJX458776 NTT458775:NTT458776 ODP458775:ODP458776 ONL458775:ONL458776 OXH458775:OXH458776 PHD458775:PHD458776 PQZ458775:PQZ458776 QAV458775:QAV458776 QKR458775:QKR458776 QUN458775:QUN458776 REJ458775:REJ458776 ROF458775:ROF458776 RYB458775:RYB458776 SHX458775:SHX458776 SRT458775:SRT458776 TBP458775:TBP458776 TLL458775:TLL458776 TVH458775:TVH458776 UFD458775:UFD458776 UOZ458775:UOZ458776 UYV458775:UYV458776 VIR458775:VIR458776 VSN458775:VSN458776 WCJ458775:WCJ458776 WMF458775:WMF458776 WWB458775:WWB458776 AD524311:AD524312 JP524311:JP524312 TL524311:TL524312 ADH524311:ADH524312 AND524311:AND524312 AWZ524311:AWZ524312 BGV524311:BGV524312 BQR524311:BQR524312 CAN524311:CAN524312 CKJ524311:CKJ524312 CUF524311:CUF524312 DEB524311:DEB524312 DNX524311:DNX524312 DXT524311:DXT524312 EHP524311:EHP524312 ERL524311:ERL524312 FBH524311:FBH524312 FLD524311:FLD524312 FUZ524311:FUZ524312 GEV524311:GEV524312 GOR524311:GOR524312 GYN524311:GYN524312 HIJ524311:HIJ524312 HSF524311:HSF524312 ICB524311:ICB524312 ILX524311:ILX524312 IVT524311:IVT524312 JFP524311:JFP524312 JPL524311:JPL524312 JZH524311:JZH524312 KJD524311:KJD524312 KSZ524311:KSZ524312 LCV524311:LCV524312 LMR524311:LMR524312 LWN524311:LWN524312 MGJ524311:MGJ524312 MQF524311:MQF524312 NAB524311:NAB524312 NJX524311:NJX524312 NTT524311:NTT524312 ODP524311:ODP524312 ONL524311:ONL524312 OXH524311:OXH524312 PHD524311:PHD524312 PQZ524311:PQZ524312 QAV524311:QAV524312 QKR524311:QKR524312 QUN524311:QUN524312 REJ524311:REJ524312 ROF524311:ROF524312 RYB524311:RYB524312 SHX524311:SHX524312 SRT524311:SRT524312 TBP524311:TBP524312 TLL524311:TLL524312 TVH524311:TVH524312 UFD524311:UFD524312 UOZ524311:UOZ524312 UYV524311:UYV524312 VIR524311:VIR524312 VSN524311:VSN524312 WCJ524311:WCJ524312 WMF524311:WMF524312 WWB524311:WWB524312 AD589847:AD589848 JP589847:JP589848 TL589847:TL589848 ADH589847:ADH589848 AND589847:AND589848 AWZ589847:AWZ589848 BGV589847:BGV589848 BQR589847:BQR589848 CAN589847:CAN589848 CKJ589847:CKJ589848 CUF589847:CUF589848 DEB589847:DEB589848 DNX589847:DNX589848 DXT589847:DXT589848 EHP589847:EHP589848 ERL589847:ERL589848 FBH589847:FBH589848 FLD589847:FLD589848 FUZ589847:FUZ589848 GEV589847:GEV589848 GOR589847:GOR589848 GYN589847:GYN589848 HIJ589847:HIJ589848 HSF589847:HSF589848 ICB589847:ICB589848 ILX589847:ILX589848 IVT589847:IVT589848 JFP589847:JFP589848 JPL589847:JPL589848 JZH589847:JZH589848 KJD589847:KJD589848 KSZ589847:KSZ589848 LCV589847:LCV589848 LMR589847:LMR589848 LWN589847:LWN589848 MGJ589847:MGJ589848 MQF589847:MQF589848 NAB589847:NAB589848 NJX589847:NJX589848 NTT589847:NTT589848 ODP589847:ODP589848 ONL589847:ONL589848 OXH589847:OXH589848 PHD589847:PHD589848 PQZ589847:PQZ589848 QAV589847:QAV589848 QKR589847:QKR589848 QUN589847:QUN589848 REJ589847:REJ589848 ROF589847:ROF589848 RYB589847:RYB589848 SHX589847:SHX589848 SRT589847:SRT589848 TBP589847:TBP589848 TLL589847:TLL589848 TVH589847:TVH589848 UFD589847:UFD589848 UOZ589847:UOZ589848 UYV589847:UYV589848 VIR589847:VIR589848 VSN589847:VSN589848 WCJ589847:WCJ589848 WMF589847:WMF589848 WWB589847:WWB589848 AD655383:AD655384 JP655383:JP655384 TL655383:TL655384 ADH655383:ADH655384 AND655383:AND655384 AWZ655383:AWZ655384 BGV655383:BGV655384 BQR655383:BQR655384 CAN655383:CAN655384 CKJ655383:CKJ655384 CUF655383:CUF655384 DEB655383:DEB655384 DNX655383:DNX655384 DXT655383:DXT655384 EHP655383:EHP655384 ERL655383:ERL655384 FBH655383:FBH655384 FLD655383:FLD655384 FUZ655383:FUZ655384 GEV655383:GEV655384 GOR655383:GOR655384 GYN655383:GYN655384 HIJ655383:HIJ655384 HSF655383:HSF655384 ICB655383:ICB655384 ILX655383:ILX655384 IVT655383:IVT655384 JFP655383:JFP655384 JPL655383:JPL655384 JZH655383:JZH655384 KJD655383:KJD655384 KSZ655383:KSZ655384 LCV655383:LCV655384 LMR655383:LMR655384 LWN655383:LWN655384 MGJ655383:MGJ655384 MQF655383:MQF655384 NAB655383:NAB655384 NJX655383:NJX655384 NTT655383:NTT655384 ODP655383:ODP655384 ONL655383:ONL655384 OXH655383:OXH655384 PHD655383:PHD655384 PQZ655383:PQZ655384 QAV655383:QAV655384 QKR655383:QKR655384 QUN655383:QUN655384 REJ655383:REJ655384 ROF655383:ROF655384 RYB655383:RYB655384 SHX655383:SHX655384 SRT655383:SRT655384 TBP655383:TBP655384 TLL655383:TLL655384 TVH655383:TVH655384 UFD655383:UFD655384 UOZ655383:UOZ655384 UYV655383:UYV655384 VIR655383:VIR655384 VSN655383:VSN655384 WCJ655383:WCJ655384 WMF655383:WMF655384 WWB655383:WWB655384 AD720919:AD720920 JP720919:JP720920 TL720919:TL720920 ADH720919:ADH720920 AND720919:AND720920 AWZ720919:AWZ720920 BGV720919:BGV720920 BQR720919:BQR720920 CAN720919:CAN720920 CKJ720919:CKJ720920 CUF720919:CUF720920 DEB720919:DEB720920 DNX720919:DNX720920 DXT720919:DXT720920 EHP720919:EHP720920 ERL720919:ERL720920 FBH720919:FBH720920 FLD720919:FLD720920 FUZ720919:FUZ720920 GEV720919:GEV720920 GOR720919:GOR720920 GYN720919:GYN720920 HIJ720919:HIJ720920 HSF720919:HSF720920 ICB720919:ICB720920 ILX720919:ILX720920 IVT720919:IVT720920 JFP720919:JFP720920 JPL720919:JPL720920 JZH720919:JZH720920 KJD720919:KJD720920 KSZ720919:KSZ720920 LCV720919:LCV720920 LMR720919:LMR720920 LWN720919:LWN720920 MGJ720919:MGJ720920 MQF720919:MQF720920 NAB720919:NAB720920 NJX720919:NJX720920 NTT720919:NTT720920 ODP720919:ODP720920 ONL720919:ONL720920 OXH720919:OXH720920 PHD720919:PHD720920 PQZ720919:PQZ720920 QAV720919:QAV720920 QKR720919:QKR720920 QUN720919:QUN720920 REJ720919:REJ720920 ROF720919:ROF720920 RYB720919:RYB720920 SHX720919:SHX720920 SRT720919:SRT720920 TBP720919:TBP720920 TLL720919:TLL720920 TVH720919:TVH720920 UFD720919:UFD720920 UOZ720919:UOZ720920 UYV720919:UYV720920 VIR720919:VIR720920 VSN720919:VSN720920 WCJ720919:WCJ720920 WMF720919:WMF720920 WWB720919:WWB720920 AD786455:AD786456 JP786455:JP786456 TL786455:TL786456 ADH786455:ADH786456 AND786455:AND786456 AWZ786455:AWZ786456 BGV786455:BGV786456 BQR786455:BQR786456 CAN786455:CAN786456 CKJ786455:CKJ786456 CUF786455:CUF786456 DEB786455:DEB786456 DNX786455:DNX786456 DXT786455:DXT786456 EHP786455:EHP786456 ERL786455:ERL786456 FBH786455:FBH786456 FLD786455:FLD786456 FUZ786455:FUZ786456 GEV786455:GEV786456 GOR786455:GOR786456 GYN786455:GYN786456 HIJ786455:HIJ786456 HSF786455:HSF786456 ICB786455:ICB786456 ILX786455:ILX786456 IVT786455:IVT786456 JFP786455:JFP786456 JPL786455:JPL786456 JZH786455:JZH786456 KJD786455:KJD786456 KSZ786455:KSZ786456 LCV786455:LCV786456 LMR786455:LMR786456 LWN786455:LWN786456 MGJ786455:MGJ786456 MQF786455:MQF786456 NAB786455:NAB786456 NJX786455:NJX786456 NTT786455:NTT786456 ODP786455:ODP786456 ONL786455:ONL786456 OXH786455:OXH786456 PHD786455:PHD786456 PQZ786455:PQZ786456 QAV786455:QAV786456 QKR786455:QKR786456 QUN786455:QUN786456 REJ786455:REJ786456 ROF786455:ROF786456 RYB786455:RYB786456 SHX786455:SHX786456 SRT786455:SRT786456 TBP786455:TBP786456 TLL786455:TLL786456 TVH786455:TVH786456 UFD786455:UFD786456 UOZ786455:UOZ786456 UYV786455:UYV786456 VIR786455:VIR786456 VSN786455:VSN786456 WCJ786455:WCJ786456 WMF786455:WMF786456 WWB786455:WWB786456 AD851991:AD851992 JP851991:JP851992 TL851991:TL851992 ADH851991:ADH851992 AND851991:AND851992 AWZ851991:AWZ851992 BGV851991:BGV851992 BQR851991:BQR851992 CAN851991:CAN851992 CKJ851991:CKJ851992 CUF851991:CUF851992 DEB851991:DEB851992 DNX851991:DNX851992 DXT851991:DXT851992 EHP851991:EHP851992 ERL851991:ERL851992 FBH851991:FBH851992 FLD851991:FLD851992 FUZ851991:FUZ851992 GEV851991:GEV851992 GOR851991:GOR851992 GYN851991:GYN851992 HIJ851991:HIJ851992 HSF851991:HSF851992 ICB851991:ICB851992 ILX851991:ILX851992 IVT851991:IVT851992 JFP851991:JFP851992 JPL851991:JPL851992 JZH851991:JZH851992 KJD851991:KJD851992 KSZ851991:KSZ851992 LCV851991:LCV851992 LMR851991:LMR851992 LWN851991:LWN851992 MGJ851991:MGJ851992 MQF851991:MQF851992 NAB851991:NAB851992 NJX851991:NJX851992 NTT851991:NTT851992 ODP851991:ODP851992 ONL851991:ONL851992 OXH851991:OXH851992 PHD851991:PHD851992 PQZ851991:PQZ851992 QAV851991:QAV851992 QKR851991:QKR851992 QUN851991:QUN851992 REJ851991:REJ851992 ROF851991:ROF851992 RYB851991:RYB851992 SHX851991:SHX851992 SRT851991:SRT851992 TBP851991:TBP851992 TLL851991:TLL851992 TVH851991:TVH851992 UFD851991:UFD851992 UOZ851991:UOZ851992 UYV851991:UYV851992 VIR851991:VIR851992 VSN851991:VSN851992 WCJ851991:WCJ851992 WMF851991:WMF851992 WWB851991:WWB851992 AD917527:AD917528 JP917527:JP917528 TL917527:TL917528 ADH917527:ADH917528 AND917527:AND917528 AWZ917527:AWZ917528 BGV917527:BGV917528 BQR917527:BQR917528 CAN917527:CAN917528 CKJ917527:CKJ917528 CUF917527:CUF917528 DEB917527:DEB917528 DNX917527:DNX917528 DXT917527:DXT917528 EHP917527:EHP917528 ERL917527:ERL917528 FBH917527:FBH917528 FLD917527:FLD917528 FUZ917527:FUZ917528 GEV917527:GEV917528 GOR917527:GOR917528 GYN917527:GYN917528 HIJ917527:HIJ917528 HSF917527:HSF917528 ICB917527:ICB917528 ILX917527:ILX917528 IVT917527:IVT917528 JFP917527:JFP917528 JPL917527:JPL917528 JZH917527:JZH917528 KJD917527:KJD917528 KSZ917527:KSZ917528 LCV917527:LCV917528 LMR917527:LMR917528 LWN917527:LWN917528 MGJ917527:MGJ917528 MQF917527:MQF917528 NAB917527:NAB917528 NJX917527:NJX917528 NTT917527:NTT917528 ODP917527:ODP917528 ONL917527:ONL917528 OXH917527:OXH917528 PHD917527:PHD917528 PQZ917527:PQZ917528 QAV917527:QAV917528 QKR917527:QKR917528 QUN917527:QUN917528 REJ917527:REJ917528 ROF917527:ROF917528 RYB917527:RYB917528 SHX917527:SHX917528 SRT917527:SRT917528 TBP917527:TBP917528 TLL917527:TLL917528 TVH917527:TVH917528 UFD917527:UFD917528 UOZ917527:UOZ917528 UYV917527:UYV917528 VIR917527:VIR917528 VSN917527:VSN917528 WCJ917527:WCJ917528 WMF917527:WMF917528 WWB917527:WWB917528 AD983063:AD983064 JP983063:JP983064 TL983063:TL983064 ADH983063:ADH983064 AND983063:AND983064 AWZ983063:AWZ983064 BGV983063:BGV983064 BQR983063:BQR983064 CAN983063:CAN983064 CKJ983063:CKJ983064 CUF983063:CUF983064 DEB983063:DEB983064 DNX983063:DNX983064 DXT983063:DXT983064 EHP983063:EHP983064 ERL983063:ERL983064 FBH983063:FBH983064 FLD983063:FLD983064 FUZ983063:FUZ983064 GEV983063:GEV983064 GOR983063:GOR983064 GYN983063:GYN983064 HIJ983063:HIJ983064 HSF983063:HSF983064 ICB983063:ICB983064 ILX983063:ILX983064 IVT983063:IVT983064 JFP983063:JFP983064 JPL983063:JPL983064 JZH983063:JZH983064 KJD983063:KJD983064 KSZ983063:KSZ983064 LCV983063:LCV983064 LMR983063:LMR983064 LWN983063:LWN983064 MGJ983063:MGJ983064 MQF983063:MQF983064 NAB983063:NAB983064 NJX983063:NJX983064 NTT983063:NTT983064 ODP983063:ODP983064 ONL983063:ONL983064 OXH983063:OXH983064 PHD983063:PHD983064 PQZ983063:PQZ983064 QAV983063:QAV983064 QKR983063:QKR983064 QUN983063:QUN983064 REJ983063:REJ983064 ROF983063:ROF983064 RYB983063:RYB983064 SHX983063:SHX983064 SRT983063:SRT983064 TBP983063:TBP983064 TLL983063:TLL983064 TVH983063:TVH983064 UFD983063:UFD983064 UOZ983063:UOZ983064 UYV983063:UYV983064 VIR983063:VIR983064 VSN983063:VSN983064 WCJ983063:WCJ983064 WMF983063:WMF983064 WWB983063:WWB983064 AB23:AB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AB65559:AB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AB131095:AB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AB196631:AB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AB262167:AB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AB327703:AB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AB393239:AB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AB458775:AB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AB524311:AB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AB589847:AB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AB655383:AB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AB720919:AB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AB786455:AB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AB851991:AB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AB917527:AB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AB983063:AB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dataValidation type="textLength" operator="lessThanOrEqual" allowBlank="1" showErrorMessage="1" errorTitle="Ошибка" error="Допускается ввод не более 900 символов!" sqref="M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ormula1>900</formula1>
    </dataValidation>
    <dataValidation allowBlank="1" promptTitle="checkPeriodRange" sqref="WVY98306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AA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AA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AA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AA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AA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AA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AA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AA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AA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AA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AA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AA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AA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AA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dataValidation type="decimal" allowBlank="1" showErrorMessage="1" errorTitle="Ошибка" error="Допускается ввод только действительных чисел!" sqref="Z23:AA23 JL23:JM23 TH23:TI23 ADD23:ADE23 AMZ23:ANA23 AWV23:AWW23 BGR23:BGS23 BQN23:BQO23 CAJ23:CAK23 CKF23:CKG23 CUB23:CUC23 DDX23:DDY23 DNT23:DNU23 DXP23:DXQ23 EHL23:EHM23 ERH23:ERI23 FBD23:FBE23 FKZ23:FLA23 FUV23:FUW23 GER23:GES23 GON23:GOO23 GYJ23:GYK23 HIF23:HIG23 HSB23:HSC23 IBX23:IBY23 ILT23:ILU23 IVP23:IVQ23 JFL23:JFM23 JPH23:JPI23 JZD23:JZE23 KIZ23:KJA23 KSV23:KSW23 LCR23:LCS23 LMN23:LMO23 LWJ23:LWK23 MGF23:MGG23 MQB23:MQC23 MZX23:MZY23 NJT23:NJU23 NTP23:NTQ23 ODL23:ODM23 ONH23:ONI23 OXD23:OXE23 PGZ23:PHA23 PQV23:PQW23 QAR23:QAS23 QKN23:QKO23 QUJ23:QUK23 REF23:REG23 ROB23:ROC23 RXX23:RXY23 SHT23:SHU23 SRP23:SRQ23 TBL23:TBM23 TLH23:TLI23 TVD23:TVE23 UEZ23:UFA23 UOV23:UOW23 UYR23:UYS23 VIN23:VIO23 VSJ23:VSK23 WCF23:WCG23 WMB23:WMC23 WVX23:WVY23 Z65559:AA65559 JL65559:JM65559 TH65559:TI65559 ADD65559:ADE65559 AMZ65559:ANA65559 AWV65559:AWW65559 BGR65559:BGS65559 BQN65559:BQO65559 CAJ65559:CAK65559 CKF65559:CKG65559 CUB65559:CUC65559 DDX65559:DDY65559 DNT65559:DNU65559 DXP65559:DXQ65559 EHL65559:EHM65559 ERH65559:ERI65559 FBD65559:FBE65559 FKZ65559:FLA65559 FUV65559:FUW65559 GER65559:GES65559 GON65559:GOO65559 GYJ65559:GYK65559 HIF65559:HIG65559 HSB65559:HSC65559 IBX65559:IBY65559 ILT65559:ILU65559 IVP65559:IVQ65559 JFL65559:JFM65559 JPH65559:JPI65559 JZD65559:JZE65559 KIZ65559:KJA65559 KSV65559:KSW65559 LCR65559:LCS65559 LMN65559:LMO65559 LWJ65559:LWK65559 MGF65559:MGG65559 MQB65559:MQC65559 MZX65559:MZY65559 NJT65559:NJU65559 NTP65559:NTQ65559 ODL65559:ODM65559 ONH65559:ONI65559 OXD65559:OXE65559 PGZ65559:PHA65559 PQV65559:PQW65559 QAR65559:QAS65559 QKN65559:QKO65559 QUJ65559:QUK65559 REF65559:REG65559 ROB65559:ROC65559 RXX65559:RXY65559 SHT65559:SHU65559 SRP65559:SRQ65559 TBL65559:TBM65559 TLH65559:TLI65559 TVD65559:TVE65559 UEZ65559:UFA65559 UOV65559:UOW65559 UYR65559:UYS65559 VIN65559:VIO65559 VSJ65559:VSK65559 WCF65559:WCG65559 WMB65559:WMC65559 WVX65559:WVY65559 Z131095:AA131095 JL131095:JM131095 TH131095:TI131095 ADD131095:ADE131095 AMZ131095:ANA131095 AWV131095:AWW131095 BGR131095:BGS131095 BQN131095:BQO131095 CAJ131095:CAK131095 CKF131095:CKG131095 CUB131095:CUC131095 DDX131095:DDY131095 DNT131095:DNU131095 DXP131095:DXQ131095 EHL131095:EHM131095 ERH131095:ERI131095 FBD131095:FBE131095 FKZ131095:FLA131095 FUV131095:FUW131095 GER131095:GES131095 GON131095:GOO131095 GYJ131095:GYK131095 HIF131095:HIG131095 HSB131095:HSC131095 IBX131095:IBY131095 ILT131095:ILU131095 IVP131095:IVQ131095 JFL131095:JFM131095 JPH131095:JPI131095 JZD131095:JZE131095 KIZ131095:KJA131095 KSV131095:KSW131095 LCR131095:LCS131095 LMN131095:LMO131095 LWJ131095:LWK131095 MGF131095:MGG131095 MQB131095:MQC131095 MZX131095:MZY131095 NJT131095:NJU131095 NTP131095:NTQ131095 ODL131095:ODM131095 ONH131095:ONI131095 OXD131095:OXE131095 PGZ131095:PHA131095 PQV131095:PQW131095 QAR131095:QAS131095 QKN131095:QKO131095 QUJ131095:QUK131095 REF131095:REG131095 ROB131095:ROC131095 RXX131095:RXY131095 SHT131095:SHU131095 SRP131095:SRQ131095 TBL131095:TBM131095 TLH131095:TLI131095 TVD131095:TVE131095 UEZ131095:UFA131095 UOV131095:UOW131095 UYR131095:UYS131095 VIN131095:VIO131095 VSJ131095:VSK131095 WCF131095:WCG131095 WMB131095:WMC131095 WVX131095:WVY131095 Z196631:AA196631 JL196631:JM196631 TH196631:TI196631 ADD196631:ADE196631 AMZ196631:ANA196631 AWV196631:AWW196631 BGR196631:BGS196631 BQN196631:BQO196631 CAJ196631:CAK196631 CKF196631:CKG196631 CUB196631:CUC196631 DDX196631:DDY196631 DNT196631:DNU196631 DXP196631:DXQ196631 EHL196631:EHM196631 ERH196631:ERI196631 FBD196631:FBE196631 FKZ196631:FLA196631 FUV196631:FUW196631 GER196631:GES196631 GON196631:GOO196631 GYJ196631:GYK196631 HIF196631:HIG196631 HSB196631:HSC196631 IBX196631:IBY196631 ILT196631:ILU196631 IVP196631:IVQ196631 JFL196631:JFM196631 JPH196631:JPI196631 JZD196631:JZE196631 KIZ196631:KJA196631 KSV196631:KSW196631 LCR196631:LCS196631 LMN196631:LMO196631 LWJ196631:LWK196631 MGF196631:MGG196631 MQB196631:MQC196631 MZX196631:MZY196631 NJT196631:NJU196631 NTP196631:NTQ196631 ODL196631:ODM196631 ONH196631:ONI196631 OXD196631:OXE196631 PGZ196631:PHA196631 PQV196631:PQW196631 QAR196631:QAS196631 QKN196631:QKO196631 QUJ196631:QUK196631 REF196631:REG196631 ROB196631:ROC196631 RXX196631:RXY196631 SHT196631:SHU196631 SRP196631:SRQ196631 TBL196631:TBM196631 TLH196631:TLI196631 TVD196631:TVE196631 UEZ196631:UFA196631 UOV196631:UOW196631 UYR196631:UYS196631 VIN196631:VIO196631 VSJ196631:VSK196631 WCF196631:WCG196631 WMB196631:WMC196631 WVX196631:WVY196631 Z262167:AA262167 JL262167:JM262167 TH262167:TI262167 ADD262167:ADE262167 AMZ262167:ANA262167 AWV262167:AWW262167 BGR262167:BGS262167 BQN262167:BQO262167 CAJ262167:CAK262167 CKF262167:CKG262167 CUB262167:CUC262167 DDX262167:DDY262167 DNT262167:DNU262167 DXP262167:DXQ262167 EHL262167:EHM262167 ERH262167:ERI262167 FBD262167:FBE262167 FKZ262167:FLA262167 FUV262167:FUW262167 GER262167:GES262167 GON262167:GOO262167 GYJ262167:GYK262167 HIF262167:HIG262167 HSB262167:HSC262167 IBX262167:IBY262167 ILT262167:ILU262167 IVP262167:IVQ262167 JFL262167:JFM262167 JPH262167:JPI262167 JZD262167:JZE262167 KIZ262167:KJA262167 KSV262167:KSW262167 LCR262167:LCS262167 LMN262167:LMO262167 LWJ262167:LWK262167 MGF262167:MGG262167 MQB262167:MQC262167 MZX262167:MZY262167 NJT262167:NJU262167 NTP262167:NTQ262167 ODL262167:ODM262167 ONH262167:ONI262167 OXD262167:OXE262167 PGZ262167:PHA262167 PQV262167:PQW262167 QAR262167:QAS262167 QKN262167:QKO262167 QUJ262167:QUK262167 REF262167:REG262167 ROB262167:ROC262167 RXX262167:RXY262167 SHT262167:SHU262167 SRP262167:SRQ262167 TBL262167:TBM262167 TLH262167:TLI262167 TVD262167:TVE262167 UEZ262167:UFA262167 UOV262167:UOW262167 UYR262167:UYS262167 VIN262167:VIO262167 VSJ262167:VSK262167 WCF262167:WCG262167 WMB262167:WMC262167 WVX262167:WVY262167 Z327703:AA327703 JL327703:JM327703 TH327703:TI327703 ADD327703:ADE327703 AMZ327703:ANA327703 AWV327703:AWW327703 BGR327703:BGS327703 BQN327703:BQO327703 CAJ327703:CAK327703 CKF327703:CKG327703 CUB327703:CUC327703 DDX327703:DDY327703 DNT327703:DNU327703 DXP327703:DXQ327703 EHL327703:EHM327703 ERH327703:ERI327703 FBD327703:FBE327703 FKZ327703:FLA327703 FUV327703:FUW327703 GER327703:GES327703 GON327703:GOO327703 GYJ327703:GYK327703 HIF327703:HIG327703 HSB327703:HSC327703 IBX327703:IBY327703 ILT327703:ILU327703 IVP327703:IVQ327703 JFL327703:JFM327703 JPH327703:JPI327703 JZD327703:JZE327703 KIZ327703:KJA327703 KSV327703:KSW327703 LCR327703:LCS327703 LMN327703:LMO327703 LWJ327703:LWK327703 MGF327703:MGG327703 MQB327703:MQC327703 MZX327703:MZY327703 NJT327703:NJU327703 NTP327703:NTQ327703 ODL327703:ODM327703 ONH327703:ONI327703 OXD327703:OXE327703 PGZ327703:PHA327703 PQV327703:PQW327703 QAR327703:QAS327703 QKN327703:QKO327703 QUJ327703:QUK327703 REF327703:REG327703 ROB327703:ROC327703 RXX327703:RXY327703 SHT327703:SHU327703 SRP327703:SRQ327703 TBL327703:TBM327703 TLH327703:TLI327703 TVD327703:TVE327703 UEZ327703:UFA327703 UOV327703:UOW327703 UYR327703:UYS327703 VIN327703:VIO327703 VSJ327703:VSK327703 WCF327703:WCG327703 WMB327703:WMC327703 WVX327703:WVY327703 Z393239:AA393239 JL393239:JM393239 TH393239:TI393239 ADD393239:ADE393239 AMZ393239:ANA393239 AWV393239:AWW393239 BGR393239:BGS393239 BQN393239:BQO393239 CAJ393239:CAK393239 CKF393239:CKG393239 CUB393239:CUC393239 DDX393239:DDY393239 DNT393239:DNU393239 DXP393239:DXQ393239 EHL393239:EHM393239 ERH393239:ERI393239 FBD393239:FBE393239 FKZ393239:FLA393239 FUV393239:FUW393239 GER393239:GES393239 GON393239:GOO393239 GYJ393239:GYK393239 HIF393239:HIG393239 HSB393239:HSC393239 IBX393239:IBY393239 ILT393239:ILU393239 IVP393239:IVQ393239 JFL393239:JFM393239 JPH393239:JPI393239 JZD393239:JZE393239 KIZ393239:KJA393239 KSV393239:KSW393239 LCR393239:LCS393239 LMN393239:LMO393239 LWJ393239:LWK393239 MGF393239:MGG393239 MQB393239:MQC393239 MZX393239:MZY393239 NJT393239:NJU393239 NTP393239:NTQ393239 ODL393239:ODM393239 ONH393239:ONI393239 OXD393239:OXE393239 PGZ393239:PHA393239 PQV393239:PQW393239 QAR393239:QAS393239 QKN393239:QKO393239 QUJ393239:QUK393239 REF393239:REG393239 ROB393239:ROC393239 RXX393239:RXY393239 SHT393239:SHU393239 SRP393239:SRQ393239 TBL393239:TBM393239 TLH393239:TLI393239 TVD393239:TVE393239 UEZ393239:UFA393239 UOV393239:UOW393239 UYR393239:UYS393239 VIN393239:VIO393239 VSJ393239:VSK393239 WCF393239:WCG393239 WMB393239:WMC393239 WVX393239:WVY393239 Z458775:AA458775 JL458775:JM458775 TH458775:TI458775 ADD458775:ADE458775 AMZ458775:ANA458775 AWV458775:AWW458775 BGR458775:BGS458775 BQN458775:BQO458775 CAJ458775:CAK458775 CKF458775:CKG458775 CUB458775:CUC458775 DDX458775:DDY458775 DNT458775:DNU458775 DXP458775:DXQ458775 EHL458775:EHM458775 ERH458775:ERI458775 FBD458775:FBE458775 FKZ458775:FLA458775 FUV458775:FUW458775 GER458775:GES458775 GON458775:GOO458775 GYJ458775:GYK458775 HIF458775:HIG458775 HSB458775:HSC458775 IBX458775:IBY458775 ILT458775:ILU458775 IVP458775:IVQ458775 JFL458775:JFM458775 JPH458775:JPI458775 JZD458775:JZE458775 KIZ458775:KJA458775 KSV458775:KSW458775 LCR458775:LCS458775 LMN458775:LMO458775 LWJ458775:LWK458775 MGF458775:MGG458775 MQB458775:MQC458775 MZX458775:MZY458775 NJT458775:NJU458775 NTP458775:NTQ458775 ODL458775:ODM458775 ONH458775:ONI458775 OXD458775:OXE458775 PGZ458775:PHA458775 PQV458775:PQW458775 QAR458775:QAS458775 QKN458775:QKO458775 QUJ458775:QUK458775 REF458775:REG458775 ROB458775:ROC458775 RXX458775:RXY458775 SHT458775:SHU458775 SRP458775:SRQ458775 TBL458775:TBM458775 TLH458775:TLI458775 TVD458775:TVE458775 UEZ458775:UFA458775 UOV458775:UOW458775 UYR458775:UYS458775 VIN458775:VIO458775 VSJ458775:VSK458775 WCF458775:WCG458775 WMB458775:WMC458775 WVX458775:WVY458775 Z524311:AA524311 JL524311:JM524311 TH524311:TI524311 ADD524311:ADE524311 AMZ524311:ANA524311 AWV524311:AWW524311 BGR524311:BGS524311 BQN524311:BQO524311 CAJ524311:CAK524311 CKF524311:CKG524311 CUB524311:CUC524311 DDX524311:DDY524311 DNT524311:DNU524311 DXP524311:DXQ524311 EHL524311:EHM524311 ERH524311:ERI524311 FBD524311:FBE524311 FKZ524311:FLA524311 FUV524311:FUW524311 GER524311:GES524311 GON524311:GOO524311 GYJ524311:GYK524311 HIF524311:HIG524311 HSB524311:HSC524311 IBX524311:IBY524311 ILT524311:ILU524311 IVP524311:IVQ524311 JFL524311:JFM524311 JPH524311:JPI524311 JZD524311:JZE524311 KIZ524311:KJA524311 KSV524311:KSW524311 LCR524311:LCS524311 LMN524311:LMO524311 LWJ524311:LWK524311 MGF524311:MGG524311 MQB524311:MQC524311 MZX524311:MZY524311 NJT524311:NJU524311 NTP524311:NTQ524311 ODL524311:ODM524311 ONH524311:ONI524311 OXD524311:OXE524311 PGZ524311:PHA524311 PQV524311:PQW524311 QAR524311:QAS524311 QKN524311:QKO524311 QUJ524311:QUK524311 REF524311:REG524311 ROB524311:ROC524311 RXX524311:RXY524311 SHT524311:SHU524311 SRP524311:SRQ524311 TBL524311:TBM524311 TLH524311:TLI524311 TVD524311:TVE524311 UEZ524311:UFA524311 UOV524311:UOW524311 UYR524311:UYS524311 VIN524311:VIO524311 VSJ524311:VSK524311 WCF524311:WCG524311 WMB524311:WMC524311 WVX524311:WVY524311 Z589847:AA589847 JL589847:JM589847 TH589847:TI589847 ADD589847:ADE589847 AMZ589847:ANA589847 AWV589847:AWW589847 BGR589847:BGS589847 BQN589847:BQO589847 CAJ589847:CAK589847 CKF589847:CKG589847 CUB589847:CUC589847 DDX589847:DDY589847 DNT589847:DNU589847 DXP589847:DXQ589847 EHL589847:EHM589847 ERH589847:ERI589847 FBD589847:FBE589847 FKZ589847:FLA589847 FUV589847:FUW589847 GER589847:GES589847 GON589847:GOO589847 GYJ589847:GYK589847 HIF589847:HIG589847 HSB589847:HSC589847 IBX589847:IBY589847 ILT589847:ILU589847 IVP589847:IVQ589847 JFL589847:JFM589847 JPH589847:JPI589847 JZD589847:JZE589847 KIZ589847:KJA589847 KSV589847:KSW589847 LCR589847:LCS589847 LMN589847:LMO589847 LWJ589847:LWK589847 MGF589847:MGG589847 MQB589847:MQC589847 MZX589847:MZY589847 NJT589847:NJU589847 NTP589847:NTQ589847 ODL589847:ODM589847 ONH589847:ONI589847 OXD589847:OXE589847 PGZ589847:PHA589847 PQV589847:PQW589847 QAR589847:QAS589847 QKN589847:QKO589847 QUJ589847:QUK589847 REF589847:REG589847 ROB589847:ROC589847 RXX589847:RXY589847 SHT589847:SHU589847 SRP589847:SRQ589847 TBL589847:TBM589847 TLH589847:TLI589847 TVD589847:TVE589847 UEZ589847:UFA589847 UOV589847:UOW589847 UYR589847:UYS589847 VIN589847:VIO589847 VSJ589847:VSK589847 WCF589847:WCG589847 WMB589847:WMC589847 WVX589847:WVY589847 Z655383:AA655383 JL655383:JM655383 TH655383:TI655383 ADD655383:ADE655383 AMZ655383:ANA655383 AWV655383:AWW655383 BGR655383:BGS655383 BQN655383:BQO655383 CAJ655383:CAK655383 CKF655383:CKG655383 CUB655383:CUC655383 DDX655383:DDY655383 DNT655383:DNU655383 DXP655383:DXQ655383 EHL655383:EHM655383 ERH655383:ERI655383 FBD655383:FBE655383 FKZ655383:FLA655383 FUV655383:FUW655383 GER655383:GES655383 GON655383:GOO655383 GYJ655383:GYK655383 HIF655383:HIG655383 HSB655383:HSC655383 IBX655383:IBY655383 ILT655383:ILU655383 IVP655383:IVQ655383 JFL655383:JFM655383 JPH655383:JPI655383 JZD655383:JZE655383 KIZ655383:KJA655383 KSV655383:KSW655383 LCR655383:LCS655383 LMN655383:LMO655383 LWJ655383:LWK655383 MGF655383:MGG655383 MQB655383:MQC655383 MZX655383:MZY655383 NJT655383:NJU655383 NTP655383:NTQ655383 ODL655383:ODM655383 ONH655383:ONI655383 OXD655383:OXE655383 PGZ655383:PHA655383 PQV655383:PQW655383 QAR655383:QAS655383 QKN655383:QKO655383 QUJ655383:QUK655383 REF655383:REG655383 ROB655383:ROC655383 RXX655383:RXY655383 SHT655383:SHU655383 SRP655383:SRQ655383 TBL655383:TBM655383 TLH655383:TLI655383 TVD655383:TVE655383 UEZ655383:UFA655383 UOV655383:UOW655383 UYR655383:UYS655383 VIN655383:VIO655383 VSJ655383:VSK655383 WCF655383:WCG655383 WMB655383:WMC655383 WVX655383:WVY655383 Z720919:AA720919 JL720919:JM720919 TH720919:TI720919 ADD720919:ADE720919 AMZ720919:ANA720919 AWV720919:AWW720919 BGR720919:BGS720919 BQN720919:BQO720919 CAJ720919:CAK720919 CKF720919:CKG720919 CUB720919:CUC720919 DDX720919:DDY720919 DNT720919:DNU720919 DXP720919:DXQ720919 EHL720919:EHM720919 ERH720919:ERI720919 FBD720919:FBE720919 FKZ720919:FLA720919 FUV720919:FUW720919 GER720919:GES720919 GON720919:GOO720919 GYJ720919:GYK720919 HIF720919:HIG720919 HSB720919:HSC720919 IBX720919:IBY720919 ILT720919:ILU720919 IVP720919:IVQ720919 JFL720919:JFM720919 JPH720919:JPI720919 JZD720919:JZE720919 KIZ720919:KJA720919 KSV720919:KSW720919 LCR720919:LCS720919 LMN720919:LMO720919 LWJ720919:LWK720919 MGF720919:MGG720919 MQB720919:MQC720919 MZX720919:MZY720919 NJT720919:NJU720919 NTP720919:NTQ720919 ODL720919:ODM720919 ONH720919:ONI720919 OXD720919:OXE720919 PGZ720919:PHA720919 PQV720919:PQW720919 QAR720919:QAS720919 QKN720919:QKO720919 QUJ720919:QUK720919 REF720919:REG720919 ROB720919:ROC720919 RXX720919:RXY720919 SHT720919:SHU720919 SRP720919:SRQ720919 TBL720919:TBM720919 TLH720919:TLI720919 TVD720919:TVE720919 UEZ720919:UFA720919 UOV720919:UOW720919 UYR720919:UYS720919 VIN720919:VIO720919 VSJ720919:VSK720919 WCF720919:WCG720919 WMB720919:WMC720919 WVX720919:WVY720919 Z786455:AA786455 JL786455:JM786455 TH786455:TI786455 ADD786455:ADE786455 AMZ786455:ANA786455 AWV786455:AWW786455 BGR786455:BGS786455 BQN786455:BQO786455 CAJ786455:CAK786455 CKF786455:CKG786455 CUB786455:CUC786455 DDX786455:DDY786455 DNT786455:DNU786455 DXP786455:DXQ786455 EHL786455:EHM786455 ERH786455:ERI786455 FBD786455:FBE786455 FKZ786455:FLA786455 FUV786455:FUW786455 GER786455:GES786455 GON786455:GOO786455 GYJ786455:GYK786455 HIF786455:HIG786455 HSB786455:HSC786455 IBX786455:IBY786455 ILT786455:ILU786455 IVP786455:IVQ786455 JFL786455:JFM786455 JPH786455:JPI786455 JZD786455:JZE786455 KIZ786455:KJA786455 KSV786455:KSW786455 LCR786455:LCS786455 LMN786455:LMO786455 LWJ786455:LWK786455 MGF786455:MGG786455 MQB786455:MQC786455 MZX786455:MZY786455 NJT786455:NJU786455 NTP786455:NTQ786455 ODL786455:ODM786455 ONH786455:ONI786455 OXD786455:OXE786455 PGZ786455:PHA786455 PQV786455:PQW786455 QAR786455:QAS786455 QKN786455:QKO786455 QUJ786455:QUK786455 REF786455:REG786455 ROB786455:ROC786455 RXX786455:RXY786455 SHT786455:SHU786455 SRP786455:SRQ786455 TBL786455:TBM786455 TLH786455:TLI786455 TVD786455:TVE786455 UEZ786455:UFA786455 UOV786455:UOW786455 UYR786455:UYS786455 VIN786455:VIO786455 VSJ786455:VSK786455 WCF786455:WCG786455 WMB786455:WMC786455 WVX786455:WVY786455 Z851991:AA851991 JL851991:JM851991 TH851991:TI851991 ADD851991:ADE851991 AMZ851991:ANA851991 AWV851991:AWW851991 BGR851991:BGS851991 BQN851991:BQO851991 CAJ851991:CAK851991 CKF851991:CKG851991 CUB851991:CUC851991 DDX851991:DDY851991 DNT851991:DNU851991 DXP851991:DXQ851991 EHL851991:EHM851991 ERH851991:ERI851991 FBD851991:FBE851991 FKZ851991:FLA851991 FUV851991:FUW851991 GER851991:GES851991 GON851991:GOO851991 GYJ851991:GYK851991 HIF851991:HIG851991 HSB851991:HSC851991 IBX851991:IBY851991 ILT851991:ILU851991 IVP851991:IVQ851991 JFL851991:JFM851991 JPH851991:JPI851991 JZD851991:JZE851991 KIZ851991:KJA851991 KSV851991:KSW851991 LCR851991:LCS851991 LMN851991:LMO851991 LWJ851991:LWK851991 MGF851991:MGG851991 MQB851991:MQC851991 MZX851991:MZY851991 NJT851991:NJU851991 NTP851991:NTQ851991 ODL851991:ODM851991 ONH851991:ONI851991 OXD851991:OXE851991 PGZ851991:PHA851991 PQV851991:PQW851991 QAR851991:QAS851991 QKN851991:QKO851991 QUJ851991:QUK851991 REF851991:REG851991 ROB851991:ROC851991 RXX851991:RXY851991 SHT851991:SHU851991 SRP851991:SRQ851991 TBL851991:TBM851991 TLH851991:TLI851991 TVD851991:TVE851991 UEZ851991:UFA851991 UOV851991:UOW851991 UYR851991:UYS851991 VIN851991:VIO851991 VSJ851991:VSK851991 WCF851991:WCG851991 WMB851991:WMC851991 WVX851991:WVY851991 Z917527:AA917527 JL917527:JM917527 TH917527:TI917527 ADD917527:ADE917527 AMZ917527:ANA917527 AWV917527:AWW917527 BGR917527:BGS917527 BQN917527:BQO917527 CAJ917527:CAK917527 CKF917527:CKG917527 CUB917527:CUC917527 DDX917527:DDY917527 DNT917527:DNU917527 DXP917527:DXQ917527 EHL917527:EHM917527 ERH917527:ERI917527 FBD917527:FBE917527 FKZ917527:FLA917527 FUV917527:FUW917527 GER917527:GES917527 GON917527:GOO917527 GYJ917527:GYK917527 HIF917527:HIG917527 HSB917527:HSC917527 IBX917527:IBY917527 ILT917527:ILU917527 IVP917527:IVQ917527 JFL917527:JFM917527 JPH917527:JPI917527 JZD917527:JZE917527 KIZ917527:KJA917527 KSV917527:KSW917527 LCR917527:LCS917527 LMN917527:LMO917527 LWJ917527:LWK917527 MGF917527:MGG917527 MQB917527:MQC917527 MZX917527:MZY917527 NJT917527:NJU917527 NTP917527:NTQ917527 ODL917527:ODM917527 ONH917527:ONI917527 OXD917527:OXE917527 PGZ917527:PHA917527 PQV917527:PQW917527 QAR917527:QAS917527 QKN917527:QKO917527 QUJ917527:QUK917527 REF917527:REG917527 ROB917527:ROC917527 RXX917527:RXY917527 SHT917527:SHU917527 SRP917527:SRQ917527 TBL917527:TBM917527 TLH917527:TLI917527 TVD917527:TVE917527 UEZ917527:UFA917527 UOV917527:UOW917527 UYR917527:UYS917527 VIN917527:VIO917527 VSJ917527:VSK917527 WCF917527:WCG917527 WMB917527:WMC917527 WVX917527:WVY917527 Z983063:AA983063 JL983063:JM983063 TH983063:TI983063 ADD983063:ADE983063 AMZ983063:ANA983063 AWV983063:AWW983063 BGR983063:BGS983063 BQN983063:BQO983063 CAJ983063:CAK983063 CKF983063:CKG983063 CUB983063:CUC983063 DDX983063:DDY983063 DNT983063:DNU983063 DXP983063:DXQ983063 EHL983063:EHM983063 ERH983063:ERI983063 FBD983063:FBE983063 FKZ983063:FLA983063 FUV983063:FUW983063 GER983063:GES983063 GON983063:GOO983063 GYJ983063:GYK983063 HIF983063:HIG983063 HSB983063:HSC983063 IBX983063:IBY983063 ILT983063:ILU983063 IVP983063:IVQ983063 JFL983063:JFM983063 JPH983063:JPI983063 JZD983063:JZE983063 KIZ983063:KJA983063 KSV983063:KSW983063 LCR983063:LCS983063 LMN983063:LMO983063 LWJ983063:LWK983063 MGF983063:MGG983063 MQB983063:MQC983063 MZX983063:MZY983063 NJT983063:NJU983063 NTP983063:NTQ983063 ODL983063:ODM983063 ONH983063:ONI983063 OXD983063:OXE983063 PGZ983063:PHA983063 PQV983063:PQW983063 QAR983063:QAS983063 QKN983063:QKO983063 QUJ983063:QUK983063 REF983063:REG983063 ROB983063:ROC983063 RXX983063:RXY983063 SHT983063:SHU983063 SRP983063:SRQ983063 TBL983063:TBM983063 TLH983063:TLI983063 TVD983063:TVE983063 UEZ983063:UFA983063 UOV983063:UOW983063 UYR983063:UYS983063 VIN983063:VIO983063 VSJ983063:VSK983063 WCF983063:WCG983063 WMB983063:WMC983063 WVX983063:WVY983063">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WWE983059:WWE983063 JS19:JS23 TO19:TO23 ADK19:ADK23 ANG19:ANG23 AXC19:AXC23 BGY19:BGY23 BQU19:BQU23 CAQ19:CAQ23 CKM19:CKM23 CUI19:CUI23 DEE19:DEE23 DOA19:DOA23 DXW19:DXW23 EHS19:EHS23 ERO19:ERO23 FBK19:FBK23 FLG19:FLG23 FVC19:FVC23 GEY19:GEY23 GOU19:GOU23 GYQ19:GYQ23 HIM19:HIM23 HSI19:HSI23 ICE19:ICE23 IMA19:IMA23 IVW19:IVW23 JFS19:JFS23 JPO19:JPO23 JZK19:JZK23 KJG19:KJG23 KTC19:KTC23 LCY19:LCY23 LMU19:LMU23 LWQ19:LWQ23 MGM19:MGM23 MQI19:MQI23 NAE19:NAE23 NKA19:NKA23 NTW19:NTW23 ODS19:ODS23 ONO19:ONO23 OXK19:OXK23 PHG19:PHG23 PRC19:PRC23 QAY19:QAY23 QKU19:QKU23 QUQ19:QUQ23 REM19:REM23 ROI19:ROI23 RYE19:RYE23 SIA19:SIA23 SRW19:SRW23 TBS19:TBS23 TLO19:TLO23 TVK19:TVK23 UFG19:UFG23 UPC19:UPC23 UYY19:UYY23 VIU19:VIU23 VSQ19:VSQ23 WCM19:WCM23 WMI19:WMI23 WWE19:WWE23 AG65555:AG65559 JS65555:JS65559 TO65555:TO65559 ADK65555:ADK65559 ANG65555:ANG65559 AXC65555:AXC65559 BGY65555:BGY65559 BQU65555:BQU65559 CAQ65555:CAQ65559 CKM65555:CKM65559 CUI65555:CUI65559 DEE65555:DEE65559 DOA65555:DOA65559 DXW65555:DXW65559 EHS65555:EHS65559 ERO65555:ERO65559 FBK65555:FBK65559 FLG65555:FLG65559 FVC65555:FVC65559 GEY65555:GEY65559 GOU65555:GOU65559 GYQ65555:GYQ65559 HIM65555:HIM65559 HSI65555:HSI65559 ICE65555:ICE65559 IMA65555:IMA65559 IVW65555:IVW65559 JFS65555:JFS65559 JPO65555:JPO65559 JZK65555:JZK65559 KJG65555:KJG65559 KTC65555:KTC65559 LCY65555:LCY65559 LMU65555:LMU65559 LWQ65555:LWQ65559 MGM65555:MGM65559 MQI65555:MQI65559 NAE65555:NAE65559 NKA65555:NKA65559 NTW65555:NTW65559 ODS65555:ODS65559 ONO65555:ONO65559 OXK65555:OXK65559 PHG65555:PHG65559 PRC65555:PRC65559 QAY65555:QAY65559 QKU65555:QKU65559 QUQ65555:QUQ65559 REM65555:REM65559 ROI65555:ROI65559 RYE65555:RYE65559 SIA65555:SIA65559 SRW65555:SRW65559 TBS65555:TBS65559 TLO65555:TLO65559 TVK65555:TVK65559 UFG65555:UFG65559 UPC65555:UPC65559 UYY65555:UYY65559 VIU65555:VIU65559 VSQ65555:VSQ65559 WCM65555:WCM65559 WMI65555:WMI65559 WWE65555:WWE65559 AG131091:AG131095 JS131091:JS131095 TO131091:TO131095 ADK131091:ADK131095 ANG131091:ANG131095 AXC131091:AXC131095 BGY131091:BGY131095 BQU131091:BQU131095 CAQ131091:CAQ131095 CKM131091:CKM131095 CUI131091:CUI131095 DEE131091:DEE131095 DOA131091:DOA131095 DXW131091:DXW131095 EHS131091:EHS131095 ERO131091:ERO131095 FBK131091:FBK131095 FLG131091:FLG131095 FVC131091:FVC131095 GEY131091:GEY131095 GOU131091:GOU131095 GYQ131091:GYQ131095 HIM131091:HIM131095 HSI131091:HSI131095 ICE131091:ICE131095 IMA131091:IMA131095 IVW131091:IVW131095 JFS131091:JFS131095 JPO131091:JPO131095 JZK131091:JZK131095 KJG131091:KJG131095 KTC131091:KTC131095 LCY131091:LCY131095 LMU131091:LMU131095 LWQ131091:LWQ131095 MGM131091:MGM131095 MQI131091:MQI131095 NAE131091:NAE131095 NKA131091:NKA131095 NTW131091:NTW131095 ODS131091:ODS131095 ONO131091:ONO131095 OXK131091:OXK131095 PHG131091:PHG131095 PRC131091:PRC131095 QAY131091:QAY131095 QKU131091:QKU131095 QUQ131091:QUQ131095 REM131091:REM131095 ROI131091:ROI131095 RYE131091:RYE131095 SIA131091:SIA131095 SRW131091:SRW131095 TBS131091:TBS131095 TLO131091:TLO131095 TVK131091:TVK131095 UFG131091:UFG131095 UPC131091:UPC131095 UYY131091:UYY131095 VIU131091:VIU131095 VSQ131091:VSQ131095 WCM131091:WCM131095 WMI131091:WMI131095 WWE131091:WWE131095 AG196627:AG196631 JS196627:JS196631 TO196627:TO196631 ADK196627:ADK196631 ANG196627:ANG196631 AXC196627:AXC196631 BGY196627:BGY196631 BQU196627:BQU196631 CAQ196627:CAQ196631 CKM196627:CKM196631 CUI196627:CUI196631 DEE196627:DEE196631 DOA196627:DOA196631 DXW196627:DXW196631 EHS196627:EHS196631 ERO196627:ERO196631 FBK196627:FBK196631 FLG196627:FLG196631 FVC196627:FVC196631 GEY196627:GEY196631 GOU196627:GOU196631 GYQ196627:GYQ196631 HIM196627:HIM196631 HSI196627:HSI196631 ICE196627:ICE196631 IMA196627:IMA196631 IVW196627:IVW196631 JFS196627:JFS196631 JPO196627:JPO196631 JZK196627:JZK196631 KJG196627:KJG196631 KTC196627:KTC196631 LCY196627:LCY196631 LMU196627:LMU196631 LWQ196627:LWQ196631 MGM196627:MGM196631 MQI196627:MQI196631 NAE196627:NAE196631 NKA196627:NKA196631 NTW196627:NTW196631 ODS196627:ODS196631 ONO196627:ONO196631 OXK196627:OXK196631 PHG196627:PHG196631 PRC196627:PRC196631 QAY196627:QAY196631 QKU196627:QKU196631 QUQ196627:QUQ196631 REM196627:REM196631 ROI196627:ROI196631 RYE196627:RYE196631 SIA196627:SIA196631 SRW196627:SRW196631 TBS196627:TBS196631 TLO196627:TLO196631 TVK196627:TVK196631 UFG196627:UFG196631 UPC196627:UPC196631 UYY196627:UYY196631 VIU196627:VIU196631 VSQ196627:VSQ196631 WCM196627:WCM196631 WMI196627:WMI196631 WWE196627:WWE196631 AG262163:AG262167 JS262163:JS262167 TO262163:TO262167 ADK262163:ADK262167 ANG262163:ANG262167 AXC262163:AXC262167 BGY262163:BGY262167 BQU262163:BQU262167 CAQ262163:CAQ262167 CKM262163:CKM262167 CUI262163:CUI262167 DEE262163:DEE262167 DOA262163:DOA262167 DXW262163:DXW262167 EHS262163:EHS262167 ERO262163:ERO262167 FBK262163:FBK262167 FLG262163:FLG262167 FVC262163:FVC262167 GEY262163:GEY262167 GOU262163:GOU262167 GYQ262163:GYQ262167 HIM262163:HIM262167 HSI262163:HSI262167 ICE262163:ICE262167 IMA262163:IMA262167 IVW262163:IVW262167 JFS262163:JFS262167 JPO262163:JPO262167 JZK262163:JZK262167 KJG262163:KJG262167 KTC262163:KTC262167 LCY262163:LCY262167 LMU262163:LMU262167 LWQ262163:LWQ262167 MGM262163:MGM262167 MQI262163:MQI262167 NAE262163:NAE262167 NKA262163:NKA262167 NTW262163:NTW262167 ODS262163:ODS262167 ONO262163:ONO262167 OXK262163:OXK262167 PHG262163:PHG262167 PRC262163:PRC262167 QAY262163:QAY262167 QKU262163:QKU262167 QUQ262163:QUQ262167 REM262163:REM262167 ROI262163:ROI262167 RYE262163:RYE262167 SIA262163:SIA262167 SRW262163:SRW262167 TBS262163:TBS262167 TLO262163:TLO262167 TVK262163:TVK262167 UFG262163:UFG262167 UPC262163:UPC262167 UYY262163:UYY262167 VIU262163:VIU262167 VSQ262163:VSQ262167 WCM262163:WCM262167 WMI262163:WMI262167 WWE262163:WWE262167 AG327699:AG327703 JS327699:JS327703 TO327699:TO327703 ADK327699:ADK327703 ANG327699:ANG327703 AXC327699:AXC327703 BGY327699:BGY327703 BQU327699:BQU327703 CAQ327699:CAQ327703 CKM327699:CKM327703 CUI327699:CUI327703 DEE327699:DEE327703 DOA327699:DOA327703 DXW327699:DXW327703 EHS327699:EHS327703 ERO327699:ERO327703 FBK327699:FBK327703 FLG327699:FLG327703 FVC327699:FVC327703 GEY327699:GEY327703 GOU327699:GOU327703 GYQ327699:GYQ327703 HIM327699:HIM327703 HSI327699:HSI327703 ICE327699:ICE327703 IMA327699:IMA327703 IVW327699:IVW327703 JFS327699:JFS327703 JPO327699:JPO327703 JZK327699:JZK327703 KJG327699:KJG327703 KTC327699:KTC327703 LCY327699:LCY327703 LMU327699:LMU327703 LWQ327699:LWQ327703 MGM327699:MGM327703 MQI327699:MQI327703 NAE327699:NAE327703 NKA327699:NKA327703 NTW327699:NTW327703 ODS327699:ODS327703 ONO327699:ONO327703 OXK327699:OXK327703 PHG327699:PHG327703 PRC327699:PRC327703 QAY327699:QAY327703 QKU327699:QKU327703 QUQ327699:QUQ327703 REM327699:REM327703 ROI327699:ROI327703 RYE327699:RYE327703 SIA327699:SIA327703 SRW327699:SRW327703 TBS327699:TBS327703 TLO327699:TLO327703 TVK327699:TVK327703 UFG327699:UFG327703 UPC327699:UPC327703 UYY327699:UYY327703 VIU327699:VIU327703 VSQ327699:VSQ327703 WCM327699:WCM327703 WMI327699:WMI327703 WWE327699:WWE327703 AG393235:AG393239 JS393235:JS393239 TO393235:TO393239 ADK393235:ADK393239 ANG393235:ANG393239 AXC393235:AXC393239 BGY393235:BGY393239 BQU393235:BQU393239 CAQ393235:CAQ393239 CKM393235:CKM393239 CUI393235:CUI393239 DEE393235:DEE393239 DOA393235:DOA393239 DXW393235:DXW393239 EHS393235:EHS393239 ERO393235:ERO393239 FBK393235:FBK393239 FLG393235:FLG393239 FVC393235:FVC393239 GEY393235:GEY393239 GOU393235:GOU393239 GYQ393235:GYQ393239 HIM393235:HIM393239 HSI393235:HSI393239 ICE393235:ICE393239 IMA393235:IMA393239 IVW393235:IVW393239 JFS393235:JFS393239 JPO393235:JPO393239 JZK393235:JZK393239 KJG393235:KJG393239 KTC393235:KTC393239 LCY393235:LCY393239 LMU393235:LMU393239 LWQ393235:LWQ393239 MGM393235:MGM393239 MQI393235:MQI393239 NAE393235:NAE393239 NKA393235:NKA393239 NTW393235:NTW393239 ODS393235:ODS393239 ONO393235:ONO393239 OXK393235:OXK393239 PHG393235:PHG393239 PRC393235:PRC393239 QAY393235:QAY393239 QKU393235:QKU393239 QUQ393235:QUQ393239 REM393235:REM393239 ROI393235:ROI393239 RYE393235:RYE393239 SIA393235:SIA393239 SRW393235:SRW393239 TBS393235:TBS393239 TLO393235:TLO393239 TVK393235:TVK393239 UFG393235:UFG393239 UPC393235:UPC393239 UYY393235:UYY393239 VIU393235:VIU393239 VSQ393235:VSQ393239 WCM393235:WCM393239 WMI393235:WMI393239 WWE393235:WWE393239 AG458771:AG458775 JS458771:JS458775 TO458771:TO458775 ADK458771:ADK458775 ANG458771:ANG458775 AXC458771:AXC458775 BGY458771:BGY458775 BQU458771:BQU458775 CAQ458771:CAQ458775 CKM458771:CKM458775 CUI458771:CUI458775 DEE458771:DEE458775 DOA458771:DOA458775 DXW458771:DXW458775 EHS458771:EHS458775 ERO458771:ERO458775 FBK458771:FBK458775 FLG458771:FLG458775 FVC458771:FVC458775 GEY458771:GEY458775 GOU458771:GOU458775 GYQ458771:GYQ458775 HIM458771:HIM458775 HSI458771:HSI458775 ICE458771:ICE458775 IMA458771:IMA458775 IVW458771:IVW458775 JFS458771:JFS458775 JPO458771:JPO458775 JZK458771:JZK458775 KJG458771:KJG458775 KTC458771:KTC458775 LCY458771:LCY458775 LMU458771:LMU458775 LWQ458771:LWQ458775 MGM458771:MGM458775 MQI458771:MQI458775 NAE458771:NAE458775 NKA458771:NKA458775 NTW458771:NTW458775 ODS458771:ODS458775 ONO458771:ONO458775 OXK458771:OXK458775 PHG458771:PHG458775 PRC458771:PRC458775 QAY458771:QAY458775 QKU458771:QKU458775 QUQ458771:QUQ458775 REM458771:REM458775 ROI458771:ROI458775 RYE458771:RYE458775 SIA458771:SIA458775 SRW458771:SRW458775 TBS458771:TBS458775 TLO458771:TLO458775 TVK458771:TVK458775 UFG458771:UFG458775 UPC458771:UPC458775 UYY458771:UYY458775 VIU458771:VIU458775 VSQ458771:VSQ458775 WCM458771:WCM458775 WMI458771:WMI458775 WWE458771:WWE458775 AG524307:AG524311 JS524307:JS524311 TO524307:TO524311 ADK524307:ADK524311 ANG524307:ANG524311 AXC524307:AXC524311 BGY524307:BGY524311 BQU524307:BQU524311 CAQ524307:CAQ524311 CKM524307:CKM524311 CUI524307:CUI524311 DEE524307:DEE524311 DOA524307:DOA524311 DXW524307:DXW524311 EHS524307:EHS524311 ERO524307:ERO524311 FBK524307:FBK524311 FLG524307:FLG524311 FVC524307:FVC524311 GEY524307:GEY524311 GOU524307:GOU524311 GYQ524307:GYQ524311 HIM524307:HIM524311 HSI524307:HSI524311 ICE524307:ICE524311 IMA524307:IMA524311 IVW524307:IVW524311 JFS524307:JFS524311 JPO524307:JPO524311 JZK524307:JZK524311 KJG524307:KJG524311 KTC524307:KTC524311 LCY524307:LCY524311 LMU524307:LMU524311 LWQ524307:LWQ524311 MGM524307:MGM524311 MQI524307:MQI524311 NAE524307:NAE524311 NKA524307:NKA524311 NTW524307:NTW524311 ODS524307:ODS524311 ONO524307:ONO524311 OXK524307:OXK524311 PHG524307:PHG524311 PRC524307:PRC524311 QAY524307:QAY524311 QKU524307:QKU524311 QUQ524307:QUQ524311 REM524307:REM524311 ROI524307:ROI524311 RYE524307:RYE524311 SIA524307:SIA524311 SRW524307:SRW524311 TBS524307:TBS524311 TLO524307:TLO524311 TVK524307:TVK524311 UFG524307:UFG524311 UPC524307:UPC524311 UYY524307:UYY524311 VIU524307:VIU524311 VSQ524307:VSQ524311 WCM524307:WCM524311 WMI524307:WMI524311 WWE524307:WWE524311 AG589843:AG589847 JS589843:JS589847 TO589843:TO589847 ADK589843:ADK589847 ANG589843:ANG589847 AXC589843:AXC589847 BGY589843:BGY589847 BQU589843:BQU589847 CAQ589843:CAQ589847 CKM589843:CKM589847 CUI589843:CUI589847 DEE589843:DEE589847 DOA589843:DOA589847 DXW589843:DXW589847 EHS589843:EHS589847 ERO589843:ERO589847 FBK589843:FBK589847 FLG589843:FLG589847 FVC589843:FVC589847 GEY589843:GEY589847 GOU589843:GOU589847 GYQ589843:GYQ589847 HIM589843:HIM589847 HSI589843:HSI589847 ICE589843:ICE589847 IMA589843:IMA589847 IVW589843:IVW589847 JFS589843:JFS589847 JPO589843:JPO589847 JZK589843:JZK589847 KJG589843:KJG589847 KTC589843:KTC589847 LCY589843:LCY589847 LMU589843:LMU589847 LWQ589843:LWQ589847 MGM589843:MGM589847 MQI589843:MQI589847 NAE589843:NAE589847 NKA589843:NKA589847 NTW589843:NTW589847 ODS589843:ODS589847 ONO589843:ONO589847 OXK589843:OXK589847 PHG589843:PHG589847 PRC589843:PRC589847 QAY589843:QAY589847 QKU589843:QKU589847 QUQ589843:QUQ589847 REM589843:REM589847 ROI589843:ROI589847 RYE589843:RYE589847 SIA589843:SIA589847 SRW589843:SRW589847 TBS589843:TBS589847 TLO589843:TLO589847 TVK589843:TVK589847 UFG589843:UFG589847 UPC589843:UPC589847 UYY589843:UYY589847 VIU589843:VIU589847 VSQ589843:VSQ589847 WCM589843:WCM589847 WMI589843:WMI589847 WWE589843:WWE589847 AG655379:AG655383 JS655379:JS655383 TO655379:TO655383 ADK655379:ADK655383 ANG655379:ANG655383 AXC655379:AXC655383 BGY655379:BGY655383 BQU655379:BQU655383 CAQ655379:CAQ655383 CKM655379:CKM655383 CUI655379:CUI655383 DEE655379:DEE655383 DOA655379:DOA655383 DXW655379:DXW655383 EHS655379:EHS655383 ERO655379:ERO655383 FBK655379:FBK655383 FLG655379:FLG655383 FVC655379:FVC655383 GEY655379:GEY655383 GOU655379:GOU655383 GYQ655379:GYQ655383 HIM655379:HIM655383 HSI655379:HSI655383 ICE655379:ICE655383 IMA655379:IMA655383 IVW655379:IVW655383 JFS655379:JFS655383 JPO655379:JPO655383 JZK655379:JZK655383 KJG655379:KJG655383 KTC655379:KTC655383 LCY655379:LCY655383 LMU655379:LMU655383 LWQ655379:LWQ655383 MGM655379:MGM655383 MQI655379:MQI655383 NAE655379:NAE655383 NKA655379:NKA655383 NTW655379:NTW655383 ODS655379:ODS655383 ONO655379:ONO655383 OXK655379:OXK655383 PHG655379:PHG655383 PRC655379:PRC655383 QAY655379:QAY655383 QKU655379:QKU655383 QUQ655379:QUQ655383 REM655379:REM655383 ROI655379:ROI655383 RYE655379:RYE655383 SIA655379:SIA655383 SRW655379:SRW655383 TBS655379:TBS655383 TLO655379:TLO655383 TVK655379:TVK655383 UFG655379:UFG655383 UPC655379:UPC655383 UYY655379:UYY655383 VIU655379:VIU655383 VSQ655379:VSQ655383 WCM655379:WCM655383 WMI655379:WMI655383 WWE655379:WWE655383 AG720915:AG720919 JS720915:JS720919 TO720915:TO720919 ADK720915:ADK720919 ANG720915:ANG720919 AXC720915:AXC720919 BGY720915:BGY720919 BQU720915:BQU720919 CAQ720915:CAQ720919 CKM720915:CKM720919 CUI720915:CUI720919 DEE720915:DEE720919 DOA720915:DOA720919 DXW720915:DXW720919 EHS720915:EHS720919 ERO720915:ERO720919 FBK720915:FBK720919 FLG720915:FLG720919 FVC720915:FVC720919 GEY720915:GEY720919 GOU720915:GOU720919 GYQ720915:GYQ720919 HIM720915:HIM720919 HSI720915:HSI720919 ICE720915:ICE720919 IMA720915:IMA720919 IVW720915:IVW720919 JFS720915:JFS720919 JPO720915:JPO720919 JZK720915:JZK720919 KJG720915:KJG720919 KTC720915:KTC720919 LCY720915:LCY720919 LMU720915:LMU720919 LWQ720915:LWQ720919 MGM720915:MGM720919 MQI720915:MQI720919 NAE720915:NAE720919 NKA720915:NKA720919 NTW720915:NTW720919 ODS720915:ODS720919 ONO720915:ONO720919 OXK720915:OXK720919 PHG720915:PHG720919 PRC720915:PRC720919 QAY720915:QAY720919 QKU720915:QKU720919 QUQ720915:QUQ720919 REM720915:REM720919 ROI720915:ROI720919 RYE720915:RYE720919 SIA720915:SIA720919 SRW720915:SRW720919 TBS720915:TBS720919 TLO720915:TLO720919 TVK720915:TVK720919 UFG720915:UFG720919 UPC720915:UPC720919 UYY720915:UYY720919 VIU720915:VIU720919 VSQ720915:VSQ720919 WCM720915:WCM720919 WMI720915:WMI720919 WWE720915:WWE720919 AG786451:AG786455 JS786451:JS786455 TO786451:TO786455 ADK786451:ADK786455 ANG786451:ANG786455 AXC786451:AXC786455 BGY786451:BGY786455 BQU786451:BQU786455 CAQ786451:CAQ786455 CKM786451:CKM786455 CUI786451:CUI786455 DEE786451:DEE786455 DOA786451:DOA786455 DXW786451:DXW786455 EHS786451:EHS786455 ERO786451:ERO786455 FBK786451:FBK786455 FLG786451:FLG786455 FVC786451:FVC786455 GEY786451:GEY786455 GOU786451:GOU786455 GYQ786451:GYQ786455 HIM786451:HIM786455 HSI786451:HSI786455 ICE786451:ICE786455 IMA786451:IMA786455 IVW786451:IVW786455 JFS786451:JFS786455 JPO786451:JPO786455 JZK786451:JZK786455 KJG786451:KJG786455 KTC786451:KTC786455 LCY786451:LCY786455 LMU786451:LMU786455 LWQ786451:LWQ786455 MGM786451:MGM786455 MQI786451:MQI786455 NAE786451:NAE786455 NKA786451:NKA786455 NTW786451:NTW786455 ODS786451:ODS786455 ONO786451:ONO786455 OXK786451:OXK786455 PHG786451:PHG786455 PRC786451:PRC786455 QAY786451:QAY786455 QKU786451:QKU786455 QUQ786451:QUQ786455 REM786451:REM786455 ROI786451:ROI786455 RYE786451:RYE786455 SIA786451:SIA786455 SRW786451:SRW786455 TBS786451:TBS786455 TLO786451:TLO786455 TVK786451:TVK786455 UFG786451:UFG786455 UPC786451:UPC786455 UYY786451:UYY786455 VIU786451:VIU786455 VSQ786451:VSQ786455 WCM786451:WCM786455 WMI786451:WMI786455 WWE786451:WWE786455 AG851987:AG851991 JS851987:JS851991 TO851987:TO851991 ADK851987:ADK851991 ANG851987:ANG851991 AXC851987:AXC851991 BGY851987:BGY851991 BQU851987:BQU851991 CAQ851987:CAQ851991 CKM851987:CKM851991 CUI851987:CUI851991 DEE851987:DEE851991 DOA851987:DOA851991 DXW851987:DXW851991 EHS851987:EHS851991 ERO851987:ERO851991 FBK851987:FBK851991 FLG851987:FLG851991 FVC851987:FVC851991 GEY851987:GEY851991 GOU851987:GOU851991 GYQ851987:GYQ851991 HIM851987:HIM851991 HSI851987:HSI851991 ICE851987:ICE851991 IMA851987:IMA851991 IVW851987:IVW851991 JFS851987:JFS851991 JPO851987:JPO851991 JZK851987:JZK851991 KJG851987:KJG851991 KTC851987:KTC851991 LCY851987:LCY851991 LMU851987:LMU851991 LWQ851987:LWQ851991 MGM851987:MGM851991 MQI851987:MQI851991 NAE851987:NAE851991 NKA851987:NKA851991 NTW851987:NTW851991 ODS851987:ODS851991 ONO851987:ONO851991 OXK851987:OXK851991 PHG851987:PHG851991 PRC851987:PRC851991 QAY851987:QAY851991 QKU851987:QKU851991 QUQ851987:QUQ851991 REM851987:REM851991 ROI851987:ROI851991 RYE851987:RYE851991 SIA851987:SIA851991 SRW851987:SRW851991 TBS851987:TBS851991 TLO851987:TLO851991 TVK851987:TVK851991 UFG851987:UFG851991 UPC851987:UPC851991 UYY851987:UYY851991 VIU851987:VIU851991 VSQ851987:VSQ851991 WCM851987:WCM851991 WMI851987:WMI851991 WWE851987:WWE851991 AG917523:AG917527 JS917523:JS917527 TO917523:TO917527 ADK917523:ADK917527 ANG917523:ANG917527 AXC917523:AXC917527 BGY917523:BGY917527 BQU917523:BQU917527 CAQ917523:CAQ917527 CKM917523:CKM917527 CUI917523:CUI917527 DEE917523:DEE917527 DOA917523:DOA917527 DXW917523:DXW917527 EHS917523:EHS917527 ERO917523:ERO917527 FBK917523:FBK917527 FLG917523:FLG917527 FVC917523:FVC917527 GEY917523:GEY917527 GOU917523:GOU917527 GYQ917523:GYQ917527 HIM917523:HIM917527 HSI917523:HSI917527 ICE917523:ICE917527 IMA917523:IMA917527 IVW917523:IVW917527 JFS917523:JFS917527 JPO917523:JPO917527 JZK917523:JZK917527 KJG917523:KJG917527 KTC917523:KTC917527 LCY917523:LCY917527 LMU917523:LMU917527 LWQ917523:LWQ917527 MGM917523:MGM917527 MQI917523:MQI917527 NAE917523:NAE917527 NKA917523:NKA917527 NTW917523:NTW917527 ODS917523:ODS917527 ONO917523:ONO917527 OXK917523:OXK917527 PHG917523:PHG917527 PRC917523:PRC917527 QAY917523:QAY917527 QKU917523:QKU917527 QUQ917523:QUQ917527 REM917523:REM917527 ROI917523:ROI917527 RYE917523:RYE917527 SIA917523:SIA917527 SRW917523:SRW917527 TBS917523:TBS917527 TLO917523:TLO917527 TVK917523:TVK917527 UFG917523:UFG917527 UPC917523:UPC917527 UYY917523:UYY917527 VIU917523:VIU917527 VSQ917523:VSQ917527 WCM917523:WCM917527 WMI917523:WMI917527 WWE917523:WWE917527 AG983059:AG983063 JS983059:JS983063 TO983059:TO983063 ADK983059:ADK983063 ANG983059:ANG983063 AXC983059:AXC983063 BGY983059:BGY983063 BQU983059:BQU983063 CAQ983059:CAQ983063 CKM983059:CKM983063 CUI983059:CUI983063 DEE983059:DEE983063 DOA983059:DOA983063 DXW983059:DXW983063 EHS983059:EHS983063 ERO983059:ERO983063 FBK983059:FBK983063 FLG983059:FLG983063 FVC983059:FVC983063 GEY983059:GEY983063 GOU983059:GOU983063 GYQ983059:GYQ983063 HIM983059:HIM983063 HSI983059:HSI983063 ICE983059:ICE983063 IMA983059:IMA983063 IVW983059:IVW983063 JFS983059:JFS983063 JPO983059:JPO983063 JZK983059:JZK983063 KJG983059:KJG983063 KTC983059:KTC983063 LCY983059:LCY983063 LMU983059:LMU983063 LWQ983059:LWQ983063 MGM983059:MGM983063 MQI983059:MQI983063 NAE983059:NAE983063 NKA983059:NKA983063 NTW983059:NTW983063 ODS983059:ODS983063 ONO983059:ONO983063 OXK983059:OXK983063 PHG983059:PHG983063 PRC983059:PRC983063 QAY983059:QAY983063 QKU983059:QKU983063 QUQ983059:QUQ983063 REM983059:REM983063 ROI983059:ROI983063 RYE983059:RYE983063 SIA983059:SIA983063 SRW983059:SRW983063 TBS983059:TBS983063 TLO983059:TLO983063 TVK983059:TVK983063 UFG983059:UFG983063 UPC983059:UPC983063 UYY983059:UYY983063 VIU983059:VIU983063 VSQ983059:VSQ983063 WCM983059:WCM983063 WMI983059:WMI983063">
      <formula1>900</formula1>
    </dataValidation>
    <dataValidation allowBlank="1" showInputMessage="1" showErrorMessage="1" prompt="Для выбора выполните двойной щелчок левой клавиши мыши по соответствующей ячейке." sqref="V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V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V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V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R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R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R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R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R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R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R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R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R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R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R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R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R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R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R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R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N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N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N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N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N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N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N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N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N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N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N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N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N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N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N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N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AC23:AC24 JO23:JO24 TK23:TK24 ADG23:ADG24 ANC23:ANC24 AWY23:AWY24 BGU23:BGU24 BQQ23:BQQ24 CAM23:CAM24 CKI23:CKI24 CUE23:CUE24 DEA23:DEA24 DNW23:DNW24 DXS23:DXS24 EHO23:EHO24 ERK23:ERK24 FBG23:FBG24 FLC23:FLC24 FUY23:FUY24 GEU23:GEU24 GOQ23:GOQ24 GYM23:GYM24 HII23:HII24 HSE23:HSE24 ICA23:ICA24 ILW23:ILW24 IVS23:IVS24 JFO23:JFO24 JPK23:JPK24 JZG23:JZG24 KJC23:KJC24 KSY23:KSY24 LCU23:LCU24 LMQ23:LMQ24 LWM23:LWM24 MGI23:MGI24 MQE23:MQE24 NAA23:NAA24 NJW23:NJW24 NTS23:NTS24 ODO23:ODO24 ONK23:ONK24 OXG23:OXG24 PHC23:PHC24 PQY23:PQY24 QAU23:QAU24 QKQ23:QKQ24 QUM23:QUM24 REI23:REI24 ROE23:ROE24 RYA23:RYA24 SHW23:SHW24 SRS23:SRS24 TBO23:TBO24 TLK23:TLK24 TVG23:TVG24 UFC23:UFC24 UOY23:UOY24 UYU23:UYU24 VIQ23:VIQ24 VSM23:VSM24 WCI23:WCI24 WME23:WME24 WWA23:WWA24 AC65559:AC65560 JO65559:JO65560 TK65559:TK65560 ADG65559:ADG65560 ANC65559:ANC65560 AWY65559:AWY65560 BGU65559:BGU65560 BQQ65559:BQQ65560 CAM65559:CAM65560 CKI65559:CKI65560 CUE65559:CUE65560 DEA65559:DEA65560 DNW65559:DNW65560 DXS65559:DXS65560 EHO65559:EHO65560 ERK65559:ERK65560 FBG65559:FBG65560 FLC65559:FLC65560 FUY65559:FUY65560 GEU65559:GEU65560 GOQ65559:GOQ65560 GYM65559:GYM65560 HII65559:HII65560 HSE65559:HSE65560 ICA65559:ICA65560 ILW65559:ILW65560 IVS65559:IVS65560 JFO65559:JFO65560 JPK65559:JPK65560 JZG65559:JZG65560 KJC65559:KJC65560 KSY65559:KSY65560 LCU65559:LCU65560 LMQ65559:LMQ65560 LWM65559:LWM65560 MGI65559:MGI65560 MQE65559:MQE65560 NAA65559:NAA65560 NJW65559:NJW65560 NTS65559:NTS65560 ODO65559:ODO65560 ONK65559:ONK65560 OXG65559:OXG65560 PHC65559:PHC65560 PQY65559:PQY65560 QAU65559:QAU65560 QKQ65559:QKQ65560 QUM65559:QUM65560 REI65559:REI65560 ROE65559:ROE65560 RYA65559:RYA65560 SHW65559:SHW65560 SRS65559:SRS65560 TBO65559:TBO65560 TLK65559:TLK65560 TVG65559:TVG65560 UFC65559:UFC65560 UOY65559:UOY65560 UYU65559:UYU65560 VIQ65559:VIQ65560 VSM65559:VSM65560 WCI65559:WCI65560 WME65559:WME65560 WWA65559:WWA65560 AC131095:AC131096 JO131095:JO131096 TK131095:TK131096 ADG131095:ADG131096 ANC131095:ANC131096 AWY131095:AWY131096 BGU131095:BGU131096 BQQ131095:BQQ131096 CAM131095:CAM131096 CKI131095:CKI131096 CUE131095:CUE131096 DEA131095:DEA131096 DNW131095:DNW131096 DXS131095:DXS131096 EHO131095:EHO131096 ERK131095:ERK131096 FBG131095:FBG131096 FLC131095:FLC131096 FUY131095:FUY131096 GEU131095:GEU131096 GOQ131095:GOQ131096 GYM131095:GYM131096 HII131095:HII131096 HSE131095:HSE131096 ICA131095:ICA131096 ILW131095:ILW131096 IVS131095:IVS131096 JFO131095:JFO131096 JPK131095:JPK131096 JZG131095:JZG131096 KJC131095:KJC131096 KSY131095:KSY131096 LCU131095:LCU131096 LMQ131095:LMQ131096 LWM131095:LWM131096 MGI131095:MGI131096 MQE131095:MQE131096 NAA131095:NAA131096 NJW131095:NJW131096 NTS131095:NTS131096 ODO131095:ODO131096 ONK131095:ONK131096 OXG131095:OXG131096 PHC131095:PHC131096 PQY131095:PQY131096 QAU131095:QAU131096 QKQ131095:QKQ131096 QUM131095:QUM131096 REI131095:REI131096 ROE131095:ROE131096 RYA131095:RYA131096 SHW131095:SHW131096 SRS131095:SRS131096 TBO131095:TBO131096 TLK131095:TLK131096 TVG131095:TVG131096 UFC131095:UFC131096 UOY131095:UOY131096 UYU131095:UYU131096 VIQ131095:VIQ131096 VSM131095:VSM131096 WCI131095:WCI131096 WME131095:WME131096 WWA131095:WWA131096 AC196631:AC196632 JO196631:JO196632 TK196631:TK196632 ADG196631:ADG196632 ANC196631:ANC196632 AWY196631:AWY196632 BGU196631:BGU196632 BQQ196631:BQQ196632 CAM196631:CAM196632 CKI196631:CKI196632 CUE196631:CUE196632 DEA196631:DEA196632 DNW196631:DNW196632 DXS196631:DXS196632 EHO196631:EHO196632 ERK196631:ERK196632 FBG196631:FBG196632 FLC196631:FLC196632 FUY196631:FUY196632 GEU196631:GEU196632 GOQ196631:GOQ196632 GYM196631:GYM196632 HII196631:HII196632 HSE196631:HSE196632 ICA196631:ICA196632 ILW196631:ILW196632 IVS196631:IVS196632 JFO196631:JFO196632 JPK196631:JPK196632 JZG196631:JZG196632 KJC196631:KJC196632 KSY196631:KSY196632 LCU196631:LCU196632 LMQ196631:LMQ196632 LWM196631:LWM196632 MGI196631:MGI196632 MQE196631:MQE196632 NAA196631:NAA196632 NJW196631:NJW196632 NTS196631:NTS196632 ODO196631:ODO196632 ONK196631:ONK196632 OXG196631:OXG196632 PHC196631:PHC196632 PQY196631:PQY196632 QAU196631:QAU196632 QKQ196631:QKQ196632 QUM196631:QUM196632 REI196631:REI196632 ROE196631:ROE196632 RYA196631:RYA196632 SHW196631:SHW196632 SRS196631:SRS196632 TBO196631:TBO196632 TLK196631:TLK196632 TVG196631:TVG196632 UFC196631:UFC196632 UOY196631:UOY196632 UYU196631:UYU196632 VIQ196631:VIQ196632 VSM196631:VSM196632 WCI196631:WCI196632 WME196631:WME196632 WWA196631:WWA196632 AC262167:AC262168 JO262167:JO262168 TK262167:TK262168 ADG262167:ADG262168 ANC262167:ANC262168 AWY262167:AWY262168 BGU262167:BGU262168 BQQ262167:BQQ262168 CAM262167:CAM262168 CKI262167:CKI262168 CUE262167:CUE262168 DEA262167:DEA262168 DNW262167:DNW262168 DXS262167:DXS262168 EHO262167:EHO262168 ERK262167:ERK262168 FBG262167:FBG262168 FLC262167:FLC262168 FUY262167:FUY262168 GEU262167:GEU262168 GOQ262167:GOQ262168 GYM262167:GYM262168 HII262167:HII262168 HSE262167:HSE262168 ICA262167:ICA262168 ILW262167:ILW262168 IVS262167:IVS262168 JFO262167:JFO262168 JPK262167:JPK262168 JZG262167:JZG262168 KJC262167:KJC262168 KSY262167:KSY262168 LCU262167:LCU262168 LMQ262167:LMQ262168 LWM262167:LWM262168 MGI262167:MGI262168 MQE262167:MQE262168 NAA262167:NAA262168 NJW262167:NJW262168 NTS262167:NTS262168 ODO262167:ODO262168 ONK262167:ONK262168 OXG262167:OXG262168 PHC262167:PHC262168 PQY262167:PQY262168 QAU262167:QAU262168 QKQ262167:QKQ262168 QUM262167:QUM262168 REI262167:REI262168 ROE262167:ROE262168 RYA262167:RYA262168 SHW262167:SHW262168 SRS262167:SRS262168 TBO262167:TBO262168 TLK262167:TLK262168 TVG262167:TVG262168 UFC262167:UFC262168 UOY262167:UOY262168 UYU262167:UYU262168 VIQ262167:VIQ262168 VSM262167:VSM262168 WCI262167:WCI262168 WME262167:WME262168 WWA262167:WWA262168 AC327703:AC327704 JO327703:JO327704 TK327703:TK327704 ADG327703:ADG327704 ANC327703:ANC327704 AWY327703:AWY327704 BGU327703:BGU327704 BQQ327703:BQQ327704 CAM327703:CAM327704 CKI327703:CKI327704 CUE327703:CUE327704 DEA327703:DEA327704 DNW327703:DNW327704 DXS327703:DXS327704 EHO327703:EHO327704 ERK327703:ERK327704 FBG327703:FBG327704 FLC327703:FLC327704 FUY327703:FUY327704 GEU327703:GEU327704 GOQ327703:GOQ327704 GYM327703:GYM327704 HII327703:HII327704 HSE327703:HSE327704 ICA327703:ICA327704 ILW327703:ILW327704 IVS327703:IVS327704 JFO327703:JFO327704 JPK327703:JPK327704 JZG327703:JZG327704 KJC327703:KJC327704 KSY327703:KSY327704 LCU327703:LCU327704 LMQ327703:LMQ327704 LWM327703:LWM327704 MGI327703:MGI327704 MQE327703:MQE327704 NAA327703:NAA327704 NJW327703:NJW327704 NTS327703:NTS327704 ODO327703:ODO327704 ONK327703:ONK327704 OXG327703:OXG327704 PHC327703:PHC327704 PQY327703:PQY327704 QAU327703:QAU327704 QKQ327703:QKQ327704 QUM327703:QUM327704 REI327703:REI327704 ROE327703:ROE327704 RYA327703:RYA327704 SHW327703:SHW327704 SRS327703:SRS327704 TBO327703:TBO327704 TLK327703:TLK327704 TVG327703:TVG327704 UFC327703:UFC327704 UOY327703:UOY327704 UYU327703:UYU327704 VIQ327703:VIQ327704 VSM327703:VSM327704 WCI327703:WCI327704 WME327703:WME327704 WWA327703:WWA327704 AC393239:AC393240 JO393239:JO393240 TK393239:TK393240 ADG393239:ADG393240 ANC393239:ANC393240 AWY393239:AWY393240 BGU393239:BGU393240 BQQ393239:BQQ393240 CAM393239:CAM393240 CKI393239:CKI393240 CUE393239:CUE393240 DEA393239:DEA393240 DNW393239:DNW393240 DXS393239:DXS393240 EHO393239:EHO393240 ERK393239:ERK393240 FBG393239:FBG393240 FLC393239:FLC393240 FUY393239:FUY393240 GEU393239:GEU393240 GOQ393239:GOQ393240 GYM393239:GYM393240 HII393239:HII393240 HSE393239:HSE393240 ICA393239:ICA393240 ILW393239:ILW393240 IVS393239:IVS393240 JFO393239:JFO393240 JPK393239:JPK393240 JZG393239:JZG393240 KJC393239:KJC393240 KSY393239:KSY393240 LCU393239:LCU393240 LMQ393239:LMQ393240 LWM393239:LWM393240 MGI393239:MGI393240 MQE393239:MQE393240 NAA393239:NAA393240 NJW393239:NJW393240 NTS393239:NTS393240 ODO393239:ODO393240 ONK393239:ONK393240 OXG393239:OXG393240 PHC393239:PHC393240 PQY393239:PQY393240 QAU393239:QAU393240 QKQ393239:QKQ393240 QUM393239:QUM393240 REI393239:REI393240 ROE393239:ROE393240 RYA393239:RYA393240 SHW393239:SHW393240 SRS393239:SRS393240 TBO393239:TBO393240 TLK393239:TLK393240 TVG393239:TVG393240 UFC393239:UFC393240 UOY393239:UOY393240 UYU393239:UYU393240 VIQ393239:VIQ393240 VSM393239:VSM393240 WCI393239:WCI393240 WME393239:WME393240 WWA393239:WWA393240 AC458775:AC458776 JO458775:JO458776 TK458775:TK458776 ADG458775:ADG458776 ANC458775:ANC458776 AWY458775:AWY458776 BGU458775:BGU458776 BQQ458775:BQQ458776 CAM458775:CAM458776 CKI458775:CKI458776 CUE458775:CUE458776 DEA458775:DEA458776 DNW458775:DNW458776 DXS458775:DXS458776 EHO458775:EHO458776 ERK458775:ERK458776 FBG458775:FBG458776 FLC458775:FLC458776 FUY458775:FUY458776 GEU458775:GEU458776 GOQ458775:GOQ458776 GYM458775:GYM458776 HII458775:HII458776 HSE458775:HSE458776 ICA458775:ICA458776 ILW458775:ILW458776 IVS458775:IVS458776 JFO458775:JFO458776 JPK458775:JPK458776 JZG458775:JZG458776 KJC458775:KJC458776 KSY458775:KSY458776 LCU458775:LCU458776 LMQ458775:LMQ458776 LWM458775:LWM458776 MGI458775:MGI458776 MQE458775:MQE458776 NAA458775:NAA458776 NJW458775:NJW458776 NTS458775:NTS458776 ODO458775:ODO458776 ONK458775:ONK458776 OXG458775:OXG458776 PHC458775:PHC458776 PQY458775:PQY458776 QAU458775:QAU458776 QKQ458775:QKQ458776 QUM458775:QUM458776 REI458775:REI458776 ROE458775:ROE458776 RYA458775:RYA458776 SHW458775:SHW458776 SRS458775:SRS458776 TBO458775:TBO458776 TLK458775:TLK458776 TVG458775:TVG458776 UFC458775:UFC458776 UOY458775:UOY458776 UYU458775:UYU458776 VIQ458775:VIQ458776 VSM458775:VSM458776 WCI458775:WCI458776 WME458775:WME458776 WWA458775:WWA458776 AC524311:AC524312 JO524311:JO524312 TK524311:TK524312 ADG524311:ADG524312 ANC524311:ANC524312 AWY524311:AWY524312 BGU524311:BGU524312 BQQ524311:BQQ524312 CAM524311:CAM524312 CKI524311:CKI524312 CUE524311:CUE524312 DEA524311:DEA524312 DNW524311:DNW524312 DXS524311:DXS524312 EHO524311:EHO524312 ERK524311:ERK524312 FBG524311:FBG524312 FLC524311:FLC524312 FUY524311:FUY524312 GEU524311:GEU524312 GOQ524311:GOQ524312 GYM524311:GYM524312 HII524311:HII524312 HSE524311:HSE524312 ICA524311:ICA524312 ILW524311:ILW524312 IVS524311:IVS524312 JFO524311:JFO524312 JPK524311:JPK524312 JZG524311:JZG524312 KJC524311:KJC524312 KSY524311:KSY524312 LCU524311:LCU524312 LMQ524311:LMQ524312 LWM524311:LWM524312 MGI524311:MGI524312 MQE524311:MQE524312 NAA524311:NAA524312 NJW524311:NJW524312 NTS524311:NTS524312 ODO524311:ODO524312 ONK524311:ONK524312 OXG524311:OXG524312 PHC524311:PHC524312 PQY524311:PQY524312 QAU524311:QAU524312 QKQ524311:QKQ524312 QUM524311:QUM524312 REI524311:REI524312 ROE524311:ROE524312 RYA524311:RYA524312 SHW524311:SHW524312 SRS524311:SRS524312 TBO524311:TBO524312 TLK524311:TLK524312 TVG524311:TVG524312 UFC524311:UFC524312 UOY524311:UOY524312 UYU524311:UYU524312 VIQ524311:VIQ524312 VSM524311:VSM524312 WCI524311:WCI524312 WME524311:WME524312 WWA524311:WWA524312 AC589847:AC589848 JO589847:JO589848 TK589847:TK589848 ADG589847:ADG589848 ANC589847:ANC589848 AWY589847:AWY589848 BGU589847:BGU589848 BQQ589847:BQQ589848 CAM589847:CAM589848 CKI589847:CKI589848 CUE589847:CUE589848 DEA589847:DEA589848 DNW589847:DNW589848 DXS589847:DXS589848 EHO589847:EHO589848 ERK589847:ERK589848 FBG589847:FBG589848 FLC589847:FLC589848 FUY589847:FUY589848 GEU589847:GEU589848 GOQ589847:GOQ589848 GYM589847:GYM589848 HII589847:HII589848 HSE589847:HSE589848 ICA589847:ICA589848 ILW589847:ILW589848 IVS589847:IVS589848 JFO589847:JFO589848 JPK589847:JPK589848 JZG589847:JZG589848 KJC589847:KJC589848 KSY589847:KSY589848 LCU589847:LCU589848 LMQ589847:LMQ589848 LWM589847:LWM589848 MGI589847:MGI589848 MQE589847:MQE589848 NAA589847:NAA589848 NJW589847:NJW589848 NTS589847:NTS589848 ODO589847:ODO589848 ONK589847:ONK589848 OXG589847:OXG589848 PHC589847:PHC589848 PQY589847:PQY589848 QAU589847:QAU589848 QKQ589847:QKQ589848 QUM589847:QUM589848 REI589847:REI589848 ROE589847:ROE589848 RYA589847:RYA589848 SHW589847:SHW589848 SRS589847:SRS589848 TBO589847:TBO589848 TLK589847:TLK589848 TVG589847:TVG589848 UFC589847:UFC589848 UOY589847:UOY589848 UYU589847:UYU589848 VIQ589847:VIQ589848 VSM589847:VSM589848 WCI589847:WCI589848 WME589847:WME589848 WWA589847:WWA589848 AC655383:AC655384 JO655383:JO655384 TK655383:TK655384 ADG655383:ADG655384 ANC655383:ANC655384 AWY655383:AWY655384 BGU655383:BGU655384 BQQ655383:BQQ655384 CAM655383:CAM655384 CKI655383:CKI655384 CUE655383:CUE655384 DEA655383:DEA655384 DNW655383:DNW655384 DXS655383:DXS655384 EHO655383:EHO655384 ERK655383:ERK655384 FBG655383:FBG655384 FLC655383:FLC655384 FUY655383:FUY655384 GEU655383:GEU655384 GOQ655383:GOQ655384 GYM655383:GYM655384 HII655383:HII655384 HSE655383:HSE655384 ICA655383:ICA655384 ILW655383:ILW655384 IVS655383:IVS655384 JFO655383:JFO655384 JPK655383:JPK655384 JZG655383:JZG655384 KJC655383:KJC655384 KSY655383:KSY655384 LCU655383:LCU655384 LMQ655383:LMQ655384 LWM655383:LWM655384 MGI655383:MGI655384 MQE655383:MQE655384 NAA655383:NAA655384 NJW655383:NJW655384 NTS655383:NTS655384 ODO655383:ODO655384 ONK655383:ONK655384 OXG655383:OXG655384 PHC655383:PHC655384 PQY655383:PQY655384 QAU655383:QAU655384 QKQ655383:QKQ655384 QUM655383:QUM655384 REI655383:REI655384 ROE655383:ROE655384 RYA655383:RYA655384 SHW655383:SHW655384 SRS655383:SRS655384 TBO655383:TBO655384 TLK655383:TLK655384 TVG655383:TVG655384 UFC655383:UFC655384 UOY655383:UOY655384 UYU655383:UYU655384 VIQ655383:VIQ655384 VSM655383:VSM655384 WCI655383:WCI655384 WME655383:WME655384 WWA655383:WWA655384 AC720919:AC720920 JO720919:JO720920 TK720919:TK720920 ADG720919:ADG720920 ANC720919:ANC720920 AWY720919:AWY720920 BGU720919:BGU720920 BQQ720919:BQQ720920 CAM720919:CAM720920 CKI720919:CKI720920 CUE720919:CUE720920 DEA720919:DEA720920 DNW720919:DNW720920 DXS720919:DXS720920 EHO720919:EHO720920 ERK720919:ERK720920 FBG720919:FBG720920 FLC720919:FLC720920 FUY720919:FUY720920 GEU720919:GEU720920 GOQ720919:GOQ720920 GYM720919:GYM720920 HII720919:HII720920 HSE720919:HSE720920 ICA720919:ICA720920 ILW720919:ILW720920 IVS720919:IVS720920 JFO720919:JFO720920 JPK720919:JPK720920 JZG720919:JZG720920 KJC720919:KJC720920 KSY720919:KSY720920 LCU720919:LCU720920 LMQ720919:LMQ720920 LWM720919:LWM720920 MGI720919:MGI720920 MQE720919:MQE720920 NAA720919:NAA720920 NJW720919:NJW720920 NTS720919:NTS720920 ODO720919:ODO720920 ONK720919:ONK720920 OXG720919:OXG720920 PHC720919:PHC720920 PQY720919:PQY720920 QAU720919:QAU720920 QKQ720919:QKQ720920 QUM720919:QUM720920 REI720919:REI720920 ROE720919:ROE720920 RYA720919:RYA720920 SHW720919:SHW720920 SRS720919:SRS720920 TBO720919:TBO720920 TLK720919:TLK720920 TVG720919:TVG720920 UFC720919:UFC720920 UOY720919:UOY720920 UYU720919:UYU720920 VIQ720919:VIQ720920 VSM720919:VSM720920 WCI720919:WCI720920 WME720919:WME720920 WWA720919:WWA720920 AC786455:AC786456 JO786455:JO786456 TK786455:TK786456 ADG786455:ADG786456 ANC786455:ANC786456 AWY786455:AWY786456 BGU786455:BGU786456 BQQ786455:BQQ786456 CAM786455:CAM786456 CKI786455:CKI786456 CUE786455:CUE786456 DEA786455:DEA786456 DNW786455:DNW786456 DXS786455:DXS786456 EHO786455:EHO786456 ERK786455:ERK786456 FBG786455:FBG786456 FLC786455:FLC786456 FUY786455:FUY786456 GEU786455:GEU786456 GOQ786455:GOQ786456 GYM786455:GYM786456 HII786455:HII786456 HSE786455:HSE786456 ICA786455:ICA786456 ILW786455:ILW786456 IVS786455:IVS786456 JFO786455:JFO786456 JPK786455:JPK786456 JZG786455:JZG786456 KJC786455:KJC786456 KSY786455:KSY786456 LCU786455:LCU786456 LMQ786455:LMQ786456 LWM786455:LWM786456 MGI786455:MGI786456 MQE786455:MQE786456 NAA786455:NAA786456 NJW786455:NJW786456 NTS786455:NTS786456 ODO786455:ODO786456 ONK786455:ONK786456 OXG786455:OXG786456 PHC786455:PHC786456 PQY786455:PQY786456 QAU786455:QAU786456 QKQ786455:QKQ786456 QUM786455:QUM786456 REI786455:REI786456 ROE786455:ROE786456 RYA786455:RYA786456 SHW786455:SHW786456 SRS786455:SRS786456 TBO786455:TBO786456 TLK786455:TLK786456 TVG786455:TVG786456 UFC786455:UFC786456 UOY786455:UOY786456 UYU786455:UYU786456 VIQ786455:VIQ786456 VSM786455:VSM786456 WCI786455:WCI786456 WME786455:WME786456 WWA786455:WWA786456 AC851991:AC851992 JO851991:JO851992 TK851991:TK851992 ADG851991:ADG851992 ANC851991:ANC851992 AWY851991:AWY851992 BGU851991:BGU851992 BQQ851991:BQQ851992 CAM851991:CAM851992 CKI851991:CKI851992 CUE851991:CUE851992 DEA851991:DEA851992 DNW851991:DNW851992 DXS851991:DXS851992 EHO851991:EHO851992 ERK851991:ERK851992 FBG851991:FBG851992 FLC851991:FLC851992 FUY851991:FUY851992 GEU851991:GEU851992 GOQ851991:GOQ851992 GYM851991:GYM851992 HII851991:HII851992 HSE851991:HSE851992 ICA851991:ICA851992 ILW851991:ILW851992 IVS851991:IVS851992 JFO851991:JFO851992 JPK851991:JPK851992 JZG851991:JZG851992 KJC851991:KJC851992 KSY851991:KSY851992 LCU851991:LCU851992 LMQ851991:LMQ851992 LWM851991:LWM851992 MGI851991:MGI851992 MQE851991:MQE851992 NAA851991:NAA851992 NJW851991:NJW851992 NTS851991:NTS851992 ODO851991:ODO851992 ONK851991:ONK851992 OXG851991:OXG851992 PHC851991:PHC851992 PQY851991:PQY851992 QAU851991:QAU851992 QKQ851991:QKQ851992 QUM851991:QUM851992 REI851991:REI851992 ROE851991:ROE851992 RYA851991:RYA851992 SHW851991:SHW851992 SRS851991:SRS851992 TBO851991:TBO851992 TLK851991:TLK851992 TVG851991:TVG851992 UFC851991:UFC851992 UOY851991:UOY851992 UYU851991:UYU851992 VIQ851991:VIQ851992 VSM851991:VSM851992 WCI851991:WCI851992 WME851991:WME851992 WWA851991:WWA851992 AC917527:AC917528 JO917527:JO917528 TK917527:TK917528 ADG917527:ADG917528 ANC917527:ANC917528 AWY917527:AWY917528 BGU917527:BGU917528 BQQ917527:BQQ917528 CAM917527:CAM917528 CKI917527:CKI917528 CUE917527:CUE917528 DEA917527:DEA917528 DNW917527:DNW917528 DXS917527:DXS917528 EHO917527:EHO917528 ERK917527:ERK917528 FBG917527:FBG917528 FLC917527:FLC917528 FUY917527:FUY917528 GEU917527:GEU917528 GOQ917527:GOQ917528 GYM917527:GYM917528 HII917527:HII917528 HSE917527:HSE917528 ICA917527:ICA917528 ILW917527:ILW917528 IVS917527:IVS917528 JFO917527:JFO917528 JPK917527:JPK917528 JZG917527:JZG917528 KJC917527:KJC917528 KSY917527:KSY917528 LCU917527:LCU917528 LMQ917527:LMQ917528 LWM917527:LWM917528 MGI917527:MGI917528 MQE917527:MQE917528 NAA917527:NAA917528 NJW917527:NJW917528 NTS917527:NTS917528 ODO917527:ODO917528 ONK917527:ONK917528 OXG917527:OXG917528 PHC917527:PHC917528 PQY917527:PQY917528 QAU917527:QAU917528 QKQ917527:QKQ917528 QUM917527:QUM917528 REI917527:REI917528 ROE917527:ROE917528 RYA917527:RYA917528 SHW917527:SHW917528 SRS917527:SRS917528 TBO917527:TBO917528 TLK917527:TLK917528 TVG917527:TVG917528 UFC917527:UFC917528 UOY917527:UOY917528 UYU917527:UYU917528 VIQ917527:VIQ917528 VSM917527:VSM917528 WCI917527:WCI917528 WME917527:WME917528 WWA917527:WWA917528 AC983063:AC983064 JO983063:JO983064 TK983063:TK983064 ADG983063:ADG983064 ANC983063:ANC983064 AWY983063:AWY983064 BGU983063:BGU983064 BQQ983063:BQQ983064 CAM983063:CAM983064 CKI983063:CKI983064 CUE983063:CUE983064 DEA983063:DEA983064 DNW983063:DNW983064 DXS983063:DXS983064 EHO983063:EHO983064 ERK983063:ERK983064 FBG983063:FBG983064 FLC983063:FLC983064 FUY983063:FUY983064 GEU983063:GEU983064 GOQ983063:GOQ983064 GYM983063:GYM983064 HII983063:HII983064 HSE983063:HSE983064 ICA983063:ICA983064 ILW983063:ILW983064 IVS983063:IVS983064 JFO983063:JFO983064 JPK983063:JPK983064 JZG983063:JZG983064 KJC983063:KJC983064 KSY983063:KSY983064 LCU983063:LCU983064 LMQ983063:LMQ983064 LWM983063:LWM983064 MGI983063:MGI983064 MQE983063:MQE983064 NAA983063:NAA983064 NJW983063:NJW983064 NTS983063:NTS983064 ODO983063:ODO983064 ONK983063:ONK983064 OXG983063:OXG983064 PHC983063:PHC983064 PQY983063:PQY983064 QAU983063:QAU983064 QKQ983063:QKQ983064 QUM983063:QUM983064 REI983063:REI983064 ROE983063:ROE983064 RYA983063:RYA983064 SHW983063:SHW983064 SRS983063:SRS983064 TBO983063:TBO983064 TLK983063:TLK983064 TVG983063:TVG983064 UFC983063:UFC983064 UOY983063:UOY983064 UYU983063:UYU983064 VIQ983063:VIQ983064 VSM983063:VSM983064 WCI983063:WCI983064 WME983063:WME983064 WWA983063:WWA983064 AE589847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AE655383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AE720919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AE786455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AE851991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AE917527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AE983063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AE65559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AE131095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AE196631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AE262167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AE327703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AE393239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AE23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WWC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AE458775 AE524311"/>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9">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208</v>
      </c>
    </row>
    <row r="2" spans="1:20" ht="22.5">
      <c r="F2" s="1202" t="s">
        <v>492</v>
      </c>
      <c r="G2" s="1203"/>
      <c r="H2" s="1204"/>
      <c r="I2" s="436"/>
    </row>
    <row r="3" spans="1:20" ht="3" customHeight="1"/>
    <row r="4" spans="1:20" s="190" customFormat="1" ht="11.25">
      <c r="A4" s="214"/>
      <c r="B4" s="214"/>
      <c r="C4" s="214"/>
      <c r="D4" s="214"/>
      <c r="F4" s="1163" t="s">
        <v>454</v>
      </c>
      <c r="G4" s="1163"/>
      <c r="H4" s="1163"/>
      <c r="I4" s="1205"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05"/>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493</v>
      </c>
      <c r="H7" s="317" t="str">
        <f>IF(dateCh="","",dateCh)</f>
        <v>27.12.2021</v>
      </c>
      <c r="I7" s="196" t="s">
        <v>494</v>
      </c>
      <c r="J7" s="334"/>
      <c r="K7" s="214"/>
      <c r="L7" s="214"/>
      <c r="M7" s="214"/>
      <c r="N7" s="214"/>
      <c r="O7" s="214"/>
      <c r="P7" s="214"/>
      <c r="Q7" s="214"/>
      <c r="R7" s="214"/>
      <c r="S7" s="214"/>
      <c r="T7" s="214"/>
    </row>
    <row r="8" spans="1:20" s="190" customFormat="1" ht="45">
      <c r="A8" s="1206">
        <v>1</v>
      </c>
      <c r="B8" s="214"/>
      <c r="C8" s="214"/>
      <c r="D8" s="214"/>
      <c r="F8" s="335" t="str">
        <f>"2." &amp;mergeValue(A8)</f>
        <v>2.1</v>
      </c>
      <c r="G8" s="417" t="s">
        <v>495</v>
      </c>
      <c r="H8" s="317"/>
      <c r="I8" s="196" t="s">
        <v>592</v>
      </c>
      <c r="J8" s="334"/>
      <c r="K8" s="214"/>
      <c r="L8" s="214"/>
      <c r="M8" s="214"/>
      <c r="N8" s="214"/>
      <c r="O8" s="214"/>
      <c r="P8" s="214"/>
      <c r="Q8" s="214"/>
      <c r="R8" s="214"/>
      <c r="S8" s="214"/>
      <c r="T8" s="214"/>
    </row>
    <row r="9" spans="1:20" s="190" customFormat="1" ht="22.5">
      <c r="A9" s="1206"/>
      <c r="B9" s="214"/>
      <c r="C9" s="214"/>
      <c r="D9" s="214"/>
      <c r="F9" s="335" t="str">
        <f>"3." &amp;mergeValue(A9)</f>
        <v>3.1</v>
      </c>
      <c r="G9" s="417" t="s">
        <v>496</v>
      </c>
      <c r="H9" s="317"/>
      <c r="I9" s="196" t="s">
        <v>590</v>
      </c>
      <c r="J9" s="334"/>
      <c r="K9" s="214"/>
      <c r="L9" s="214"/>
      <c r="M9" s="214"/>
      <c r="N9" s="214"/>
      <c r="O9" s="214"/>
      <c r="P9" s="214"/>
      <c r="Q9" s="214"/>
      <c r="R9" s="214"/>
      <c r="S9" s="214"/>
      <c r="T9" s="214"/>
    </row>
    <row r="10" spans="1:20" s="190" customFormat="1" ht="22.5">
      <c r="A10" s="1206"/>
      <c r="B10" s="214"/>
      <c r="C10" s="214"/>
      <c r="D10" s="214"/>
      <c r="F10" s="335" t="str">
        <f>"4."&amp;mergeValue(A10)</f>
        <v>4.1</v>
      </c>
      <c r="G10" s="417" t="s">
        <v>497</v>
      </c>
      <c r="H10" s="318" t="s">
        <v>458</v>
      </c>
      <c r="I10" s="196"/>
      <c r="J10" s="334"/>
      <c r="K10" s="214"/>
      <c r="L10" s="214"/>
      <c r="M10" s="214"/>
      <c r="N10" s="214"/>
      <c r="O10" s="214"/>
      <c r="P10" s="214"/>
      <c r="Q10" s="214"/>
      <c r="R10" s="214"/>
      <c r="S10" s="214"/>
      <c r="T10" s="214"/>
    </row>
    <row r="11" spans="1:20" s="190" customFormat="1" ht="18.75">
      <c r="A11" s="1206"/>
      <c r="B11" s="1206">
        <v>1</v>
      </c>
      <c r="C11" s="344"/>
      <c r="D11" s="344"/>
      <c r="F11" s="335" t="str">
        <f>"4."&amp;mergeValue(A11) &amp;"."&amp;mergeValue(B11)</f>
        <v>4.1.1</v>
      </c>
      <c r="G11" s="324" t="s">
        <v>594</v>
      </c>
      <c r="H11" s="317" t="str">
        <f>IF(region_name="","",region_name)</f>
        <v>г.Санкт-Петербург</v>
      </c>
      <c r="I11" s="196" t="s">
        <v>500</v>
      </c>
      <c r="J11" s="334"/>
      <c r="K11" s="214"/>
      <c r="L11" s="214"/>
      <c r="M11" s="214"/>
      <c r="N11" s="214"/>
      <c r="O11" s="214"/>
      <c r="P11" s="214"/>
      <c r="Q11" s="214"/>
      <c r="R11" s="214"/>
      <c r="S11" s="214"/>
      <c r="T11" s="214"/>
    </row>
    <row r="12" spans="1:20" s="190" customFormat="1" ht="22.5">
      <c r="A12" s="1206"/>
      <c r="B12" s="1206"/>
      <c r="C12" s="1206">
        <v>1</v>
      </c>
      <c r="D12" s="344"/>
      <c r="F12" s="335" t="str">
        <f>"4."&amp;mergeValue(A12) &amp;"."&amp;mergeValue(B12)&amp;"."&amp;mergeValue(C12)</f>
        <v>4.1.1.1</v>
      </c>
      <c r="G12" s="341" t="s">
        <v>498</v>
      </c>
      <c r="H12" s="317"/>
      <c r="I12" s="196" t="s">
        <v>501</v>
      </c>
      <c r="J12" s="334"/>
      <c r="K12" s="214"/>
      <c r="L12" s="214"/>
      <c r="M12" s="214"/>
      <c r="N12" s="214"/>
      <c r="O12" s="214"/>
      <c r="P12" s="214"/>
      <c r="Q12" s="214"/>
      <c r="R12" s="214"/>
      <c r="S12" s="214"/>
      <c r="T12" s="214"/>
    </row>
    <row r="13" spans="1:20" s="190" customFormat="1" ht="39" customHeight="1">
      <c r="A13" s="1206"/>
      <c r="B13" s="1206"/>
      <c r="C13" s="1206"/>
      <c r="D13" s="344">
        <v>1</v>
      </c>
      <c r="F13" s="335" t="str">
        <f>"4."&amp;mergeValue(A13) &amp;"."&amp;mergeValue(B13)&amp;"."&amp;mergeValue(C13)&amp;"."&amp;mergeValue(D13)</f>
        <v>4.1.1.1.1</v>
      </c>
      <c r="G13" s="420" t="s">
        <v>499</v>
      </c>
      <c r="H13" s="317"/>
      <c r="I13" s="1207" t="s">
        <v>593</v>
      </c>
      <c r="J13" s="334"/>
      <c r="K13" s="214"/>
      <c r="L13" s="214"/>
      <c r="M13" s="214"/>
      <c r="N13" s="214"/>
      <c r="O13" s="214"/>
      <c r="P13" s="214"/>
      <c r="Q13" s="214"/>
      <c r="R13" s="214"/>
      <c r="S13" s="214"/>
      <c r="T13" s="214"/>
    </row>
    <row r="14" spans="1:20" s="190" customFormat="1" ht="18.75">
      <c r="A14" s="1206"/>
      <c r="B14" s="1206"/>
      <c r="C14" s="1206"/>
      <c r="D14" s="344"/>
      <c r="F14" s="338"/>
      <c r="G14" s="150" t="s">
        <v>4</v>
      </c>
      <c r="H14" s="343"/>
      <c r="I14" s="1207"/>
      <c r="J14" s="334"/>
      <c r="K14" s="214"/>
      <c r="L14" s="214"/>
      <c r="M14" s="214"/>
      <c r="N14" s="214"/>
      <c r="O14" s="214"/>
      <c r="P14" s="214"/>
      <c r="Q14" s="214"/>
      <c r="R14" s="214"/>
      <c r="S14" s="214"/>
      <c r="T14" s="214"/>
    </row>
    <row r="15" spans="1:20" s="190" customFormat="1" ht="18.75">
      <c r="A15" s="1206"/>
      <c r="B15" s="1206"/>
      <c r="C15" s="344"/>
      <c r="D15" s="344"/>
      <c r="F15" s="421"/>
      <c r="G15" s="195" t="s">
        <v>403</v>
      </c>
      <c r="H15" s="422"/>
      <c r="I15" s="423"/>
      <c r="J15" s="334"/>
      <c r="K15" s="214"/>
      <c r="L15" s="214"/>
      <c r="M15" s="214"/>
      <c r="N15" s="214"/>
      <c r="O15" s="214"/>
      <c r="P15" s="214"/>
      <c r="Q15" s="214"/>
      <c r="R15" s="214"/>
      <c r="S15" s="214"/>
      <c r="T15" s="214"/>
    </row>
    <row r="16" spans="1:20" s="190" customFormat="1" ht="18.75">
      <c r="A16" s="1206"/>
      <c r="B16" s="214"/>
      <c r="C16" s="214"/>
      <c r="D16" s="214"/>
      <c r="F16" s="338"/>
      <c r="G16" s="155" t="s">
        <v>507</v>
      </c>
      <c r="H16" s="339"/>
      <c r="I16" s="340"/>
      <c r="J16" s="334"/>
      <c r="K16" s="214"/>
      <c r="L16" s="214"/>
      <c r="M16" s="214"/>
      <c r="N16" s="214"/>
      <c r="O16" s="214"/>
      <c r="P16" s="214"/>
      <c r="Q16" s="214"/>
      <c r="R16" s="214"/>
      <c r="S16" s="214"/>
      <c r="T16" s="214"/>
    </row>
    <row r="17" spans="1:20" s="190" customFormat="1" ht="18.75">
      <c r="A17" s="214"/>
      <c r="B17" s="214"/>
      <c r="C17" s="214"/>
      <c r="D17" s="214"/>
      <c r="F17" s="338"/>
      <c r="G17" s="165" t="s">
        <v>506</v>
      </c>
      <c r="H17" s="339"/>
      <c r="I17" s="340"/>
      <c r="J17" s="334"/>
      <c r="K17" s="214"/>
      <c r="L17" s="214"/>
      <c r="M17" s="214"/>
      <c r="N17" s="214"/>
      <c r="O17" s="214"/>
      <c r="P17" s="214"/>
      <c r="Q17" s="214"/>
      <c r="R17" s="214"/>
      <c r="S17" s="214"/>
      <c r="T17" s="214"/>
    </row>
    <row r="18" spans="1:20" s="326" customFormat="1" ht="3" customHeight="1">
      <c r="A18" s="327"/>
      <c r="B18" s="327"/>
      <c r="C18" s="327"/>
      <c r="D18" s="327"/>
      <c r="F18" s="345"/>
      <c r="G18" s="346"/>
      <c r="H18" s="347"/>
      <c r="I18" s="348"/>
      <c r="J18" s="327"/>
      <c r="K18" s="327"/>
      <c r="L18" s="327"/>
      <c r="M18" s="327"/>
      <c r="N18" s="327"/>
      <c r="O18" s="327"/>
      <c r="P18" s="327"/>
      <c r="Q18" s="327"/>
      <c r="R18" s="327"/>
      <c r="S18" s="327"/>
      <c r="T18" s="327"/>
    </row>
    <row r="19" spans="1:20" s="326" customFormat="1" ht="15" customHeight="1">
      <c r="A19" s="327"/>
      <c r="B19" s="327"/>
      <c r="C19" s="327"/>
      <c r="D19" s="327"/>
      <c r="F19" s="325"/>
      <c r="G19" s="1201" t="s">
        <v>595</v>
      </c>
      <c r="H19" s="1201"/>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pdTemplLogger">
    <tabColor indexed="24"/>
  </sheetPr>
  <dimension ref="A1:D37"/>
  <sheetViews>
    <sheetView showGridLines="0" zoomScaleNormal="100" workbookViewId="0"/>
  </sheetViews>
  <sheetFormatPr defaultRowHeight="11.25"/>
  <cols>
    <col min="1" max="1" width="30.7109375" style="12" customWidth="1"/>
    <col min="2" max="2" width="80.7109375" style="12" customWidth="1"/>
    <col min="3" max="3" width="30.7109375" style="12" customWidth="1"/>
    <col min="4" max="16384" width="9.140625" style="11"/>
  </cols>
  <sheetData>
    <row r="1" spans="1:4" ht="24" customHeight="1">
      <c r="A1" s="116" t="s">
        <v>70</v>
      </c>
      <c r="B1" s="116" t="s">
        <v>71</v>
      </c>
      <c r="C1" s="116" t="s">
        <v>72</v>
      </c>
      <c r="D1" s="10"/>
    </row>
    <row r="2" spans="1:4">
      <c r="A2" s="1116">
        <v>44557.424953703703</v>
      </c>
      <c r="B2" s="12" t="s">
        <v>775</v>
      </c>
      <c r="C2" s="12" t="s">
        <v>442</v>
      </c>
    </row>
    <row r="3" spans="1:4">
      <c r="A3" s="1116">
        <v>44557.425046296295</v>
      </c>
      <c r="B3" s="12" t="s">
        <v>775</v>
      </c>
      <c r="C3" s="12" t="s">
        <v>442</v>
      </c>
    </row>
    <row r="4" spans="1:4">
      <c r="A4" s="1116">
        <v>44557.425057870372</v>
      </c>
      <c r="B4" s="12" t="s">
        <v>1016</v>
      </c>
      <c r="C4" s="12" t="s">
        <v>442</v>
      </c>
    </row>
    <row r="5" spans="1:4" ht="78.75">
      <c r="A5" s="1116">
        <v>44557.425057870372</v>
      </c>
      <c r="B5" s="12" t="s">
        <v>1017</v>
      </c>
      <c r="C5" s="12" t="s">
        <v>442</v>
      </c>
    </row>
    <row r="6" spans="1:4">
      <c r="A6" s="1116">
        <v>44557.425057870372</v>
      </c>
      <c r="B6" s="12" t="s">
        <v>1018</v>
      </c>
      <c r="C6" s="12" t="s">
        <v>442</v>
      </c>
    </row>
    <row r="7" spans="1:4">
      <c r="A7" s="1116">
        <v>44557.425069444442</v>
      </c>
      <c r="B7" s="12" t="s">
        <v>1019</v>
      </c>
      <c r="C7" s="12" t="s">
        <v>442</v>
      </c>
    </row>
    <row r="8" spans="1:4" ht="33.75">
      <c r="A8" s="1116">
        <v>44557.425185185188</v>
      </c>
      <c r="B8" s="12" t="s">
        <v>1020</v>
      </c>
      <c r="C8" s="12" t="s">
        <v>442</v>
      </c>
    </row>
    <row r="9" spans="1:4" ht="33.75">
      <c r="A9" s="1116">
        <v>44557.425185185188</v>
      </c>
      <c r="B9" s="12" t="s">
        <v>1021</v>
      </c>
      <c r="C9" s="12" t="s">
        <v>442</v>
      </c>
    </row>
    <row r="10" spans="1:4">
      <c r="A10" s="1116">
        <v>44557.425185185188</v>
      </c>
      <c r="B10" s="12" t="s">
        <v>1022</v>
      </c>
      <c r="C10" s="12" t="s">
        <v>442</v>
      </c>
    </row>
    <row r="11" spans="1:4">
      <c r="A11" s="1116">
        <v>44557.629571759258</v>
      </c>
      <c r="B11" s="12" t="s">
        <v>775</v>
      </c>
      <c r="C11" s="12" t="s">
        <v>442</v>
      </c>
    </row>
    <row r="12" spans="1:4">
      <c r="A12" s="1116">
        <v>44557.629583333335</v>
      </c>
      <c r="B12" s="12" t="s">
        <v>1016</v>
      </c>
      <c r="C12" s="12" t="s">
        <v>442</v>
      </c>
    </row>
    <row r="13" spans="1:4" ht="78.75">
      <c r="A13" s="1116">
        <v>44557.629583333335</v>
      </c>
      <c r="B13" s="12" t="s">
        <v>1017</v>
      </c>
      <c r="C13" s="12" t="s">
        <v>442</v>
      </c>
    </row>
    <row r="14" spans="1:4">
      <c r="A14" s="1116">
        <v>44557.629583333335</v>
      </c>
      <c r="B14" s="12" t="s">
        <v>1018</v>
      </c>
      <c r="C14" s="12" t="s">
        <v>442</v>
      </c>
    </row>
    <row r="15" spans="1:4">
      <c r="A15" s="1116">
        <v>44557.629594907405</v>
      </c>
      <c r="B15" s="12" t="s">
        <v>1019</v>
      </c>
      <c r="C15" s="12" t="s">
        <v>442</v>
      </c>
    </row>
    <row r="16" spans="1:4" ht="33.75">
      <c r="A16" s="1116">
        <v>44557.629652777781</v>
      </c>
      <c r="B16" s="12" t="s">
        <v>1020</v>
      </c>
      <c r="C16" s="12" t="s">
        <v>442</v>
      </c>
    </row>
    <row r="17" spans="1:3" ht="33.75">
      <c r="A17" s="1116">
        <v>44557.629675925928</v>
      </c>
      <c r="B17" s="12" t="s">
        <v>1021</v>
      </c>
      <c r="C17" s="12" t="s">
        <v>442</v>
      </c>
    </row>
    <row r="18" spans="1:3">
      <c r="A18" s="1116">
        <v>44557.629675925928</v>
      </c>
      <c r="B18" s="12" t="s">
        <v>1022</v>
      </c>
      <c r="C18" s="12" t="s">
        <v>442</v>
      </c>
    </row>
    <row r="19" spans="1:3">
      <c r="A19" s="1116">
        <v>44557.629675925928</v>
      </c>
      <c r="B19" s="12" t="s">
        <v>1023</v>
      </c>
      <c r="C19" s="12" t="s">
        <v>1024</v>
      </c>
    </row>
    <row r="20" spans="1:3">
      <c r="A20" s="1116">
        <v>44557.631053240744</v>
      </c>
      <c r="B20" s="12" t="s">
        <v>775</v>
      </c>
      <c r="C20" s="12" t="s">
        <v>442</v>
      </c>
    </row>
    <row r="21" spans="1:3">
      <c r="A21" s="1116">
        <v>44557.631064814814</v>
      </c>
      <c r="B21" s="12" t="s">
        <v>1016</v>
      </c>
      <c r="C21" s="12" t="s">
        <v>442</v>
      </c>
    </row>
    <row r="22" spans="1:3" ht="78.75">
      <c r="A22" s="1116">
        <v>44557.631064814814</v>
      </c>
      <c r="B22" s="12" t="s">
        <v>1017</v>
      </c>
      <c r="C22" s="12" t="s">
        <v>442</v>
      </c>
    </row>
    <row r="23" spans="1:3">
      <c r="A23" s="1116">
        <v>44557.631064814814</v>
      </c>
      <c r="B23" s="12" t="s">
        <v>1018</v>
      </c>
      <c r="C23" s="12" t="s">
        <v>442</v>
      </c>
    </row>
    <row r="24" spans="1:3">
      <c r="A24" s="1116">
        <v>44557.63108796296</v>
      </c>
      <c r="B24" s="12" t="s">
        <v>1019</v>
      </c>
      <c r="C24" s="12" t="s">
        <v>442</v>
      </c>
    </row>
    <row r="25" spans="1:3" ht="33.75">
      <c r="A25" s="1116">
        <v>44557.632164351853</v>
      </c>
      <c r="B25" s="12" t="s">
        <v>1020</v>
      </c>
      <c r="C25" s="12" t="s">
        <v>442</v>
      </c>
    </row>
    <row r="26" spans="1:3" ht="33.75">
      <c r="A26" s="1116">
        <v>44557.632164351853</v>
      </c>
      <c r="B26" s="12" t="s">
        <v>1021</v>
      </c>
      <c r="C26" s="12" t="s">
        <v>442</v>
      </c>
    </row>
    <row r="27" spans="1:3">
      <c r="A27" s="1116">
        <v>44557.632164351853</v>
      </c>
      <c r="B27" s="12" t="s">
        <v>1022</v>
      </c>
      <c r="C27" s="12" t="s">
        <v>442</v>
      </c>
    </row>
    <row r="28" spans="1:3">
      <c r="A28" s="1116">
        <v>44557.632210648146</v>
      </c>
      <c r="C28" s="12" t="s">
        <v>1024</v>
      </c>
    </row>
    <row r="29" spans="1:3">
      <c r="A29" s="1116">
        <v>44558.368495370371</v>
      </c>
      <c r="B29" s="12" t="s">
        <v>775</v>
      </c>
      <c r="C29" s="12" t="s">
        <v>442</v>
      </c>
    </row>
    <row r="30" spans="1:3">
      <c r="A30" s="1116">
        <v>44558.368506944447</v>
      </c>
      <c r="B30" s="12" t="s">
        <v>1016</v>
      </c>
      <c r="C30" s="12" t="s">
        <v>442</v>
      </c>
    </row>
    <row r="31" spans="1:3" ht="78.75">
      <c r="A31" s="1116">
        <v>44558.368506944447</v>
      </c>
      <c r="B31" s="12" t="s">
        <v>1017</v>
      </c>
      <c r="C31" s="12" t="s">
        <v>442</v>
      </c>
    </row>
    <row r="32" spans="1:3">
      <c r="A32" s="1116">
        <v>44558.368506944447</v>
      </c>
      <c r="B32" s="12" t="s">
        <v>1018</v>
      </c>
      <c r="C32" s="12" t="s">
        <v>442</v>
      </c>
    </row>
    <row r="33" spans="1:3">
      <c r="A33" s="1116">
        <v>44558.368564814817</v>
      </c>
      <c r="B33" s="12" t="s">
        <v>1019</v>
      </c>
      <c r="C33" s="12" t="s">
        <v>442</v>
      </c>
    </row>
    <row r="34" spans="1:3" ht="45">
      <c r="A34" s="1116">
        <v>44558.368726851855</v>
      </c>
      <c r="B34" s="12" t="s">
        <v>1650</v>
      </c>
      <c r="C34" s="12" t="s">
        <v>442</v>
      </c>
    </row>
    <row r="35" spans="1:3" ht="45">
      <c r="A35" s="1116">
        <v>44558.368738425925</v>
      </c>
      <c r="B35" s="12" t="s">
        <v>1651</v>
      </c>
      <c r="C35" s="12" t="s">
        <v>442</v>
      </c>
    </row>
    <row r="36" spans="1:3">
      <c r="A36" s="1116">
        <v>44558.368738425925</v>
      </c>
      <c r="B36" s="12" t="s">
        <v>1022</v>
      </c>
      <c r="C36" s="12" t="s">
        <v>442</v>
      </c>
    </row>
    <row r="37" spans="1:3">
      <c r="A37" s="1116">
        <v>44558.368738425925</v>
      </c>
      <c r="B37" s="12" t="s">
        <v>1023</v>
      </c>
      <c r="C37" s="12" t="s">
        <v>1024</v>
      </c>
    </row>
  </sheetData>
  <sheetProtection algorithmName="SHA-512" hashValue="DZyhjDyCZca8V/cUakeC0lhBCxNg7Vojz61XVE8mKY41dFTbqY3aaqrNpTwBEEM6dYH/+MMGLAIxlAXNcNJxiA==" saltValue="565L3QCCHnyZOELAGQwJdg==" spinCount="100000" sheet="1" objects="1" scenarios="1" formatColumns="0" formatRows="0" autoFilter="0"/>
  <phoneticPr fontId="10" type="noConversion"/>
  <pageMargins left="0.75" right="0.75" top="1" bottom="1" header="0.5" footer="0.5"/>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9">
    <tabColor rgb="FFEAEBEE"/>
    <pageSetUpPr fitToPage="1"/>
  </sheetPr>
  <dimension ref="A1:AC32"/>
  <sheetViews>
    <sheetView showGridLines="0" topLeftCell="I4" zoomScaleNormal="100" workbookViewId="0"/>
  </sheetViews>
  <sheetFormatPr defaultColWidth="10.5703125" defaultRowHeight="14.25"/>
  <cols>
    <col min="1" max="6" width="10.5703125" style="502" hidden="1" customWidth="1"/>
    <col min="7" max="8" width="9.140625" style="508" hidden="1" customWidth="1"/>
    <col min="9" max="9" width="3.7109375" style="485" customWidth="1"/>
    <col min="10" max="11" width="3.7109375" style="484" customWidth="1"/>
    <col min="12" max="12" width="12.7109375" style="478" customWidth="1"/>
    <col min="13" max="13" width="47.42578125" style="478" customWidth="1"/>
    <col min="14" max="14" width="2.7109375" style="478" hidden="1" customWidth="1"/>
    <col min="15" max="18" width="23.7109375" style="478" customWidth="1"/>
    <col min="19" max="19" width="11.7109375" style="478" customWidth="1"/>
    <col min="20" max="20" width="3.7109375" style="478" customWidth="1"/>
    <col min="21" max="21" width="11.7109375" style="478" customWidth="1"/>
    <col min="22" max="22" width="8.5703125" style="478" hidden="1" customWidth="1"/>
    <col min="23" max="23" width="4.7109375" style="478" customWidth="1"/>
    <col min="24" max="24" width="115.7109375" style="478" customWidth="1"/>
    <col min="25" max="25" width="10.5703125" style="1010"/>
    <col min="26" max="29" width="10.5703125" style="502"/>
    <col min="30" max="246" width="10.5703125" style="478"/>
    <col min="247" max="254" width="0" style="478" hidden="1" customWidth="1"/>
    <col min="255" max="257" width="3.7109375" style="478" customWidth="1"/>
    <col min="258" max="258" width="12.7109375" style="478" customWidth="1"/>
    <col min="259" max="259" width="47.42578125" style="478" customWidth="1"/>
    <col min="260" max="260" width="0" style="478" hidden="1" customWidth="1"/>
    <col min="261" max="261" width="24.7109375" style="478" customWidth="1"/>
    <col min="262" max="262" width="14.7109375" style="478" customWidth="1"/>
    <col min="263" max="264" width="15.7109375" style="478" customWidth="1"/>
    <col min="265" max="265" width="11.7109375" style="478" customWidth="1"/>
    <col min="266" max="266" width="6.42578125" style="478" bestFit="1" customWidth="1"/>
    <col min="267" max="267" width="11.7109375" style="478" customWidth="1"/>
    <col min="268" max="268" width="0" style="478" hidden="1" customWidth="1"/>
    <col min="269" max="269" width="3.7109375" style="478" customWidth="1"/>
    <col min="270" max="270" width="11.140625" style="478" bestFit="1" customWidth="1"/>
    <col min="271" max="502" width="10.5703125" style="478"/>
    <col min="503" max="510" width="0" style="478" hidden="1" customWidth="1"/>
    <col min="511" max="513" width="3.7109375" style="478" customWidth="1"/>
    <col min="514" max="514" width="12.7109375" style="478" customWidth="1"/>
    <col min="515" max="515" width="47.42578125" style="478" customWidth="1"/>
    <col min="516" max="516" width="0" style="478" hidden="1" customWidth="1"/>
    <col min="517" max="517" width="24.7109375" style="478" customWidth="1"/>
    <col min="518" max="518" width="14.7109375" style="478" customWidth="1"/>
    <col min="519" max="520" width="15.7109375" style="478" customWidth="1"/>
    <col min="521" max="521" width="11.7109375" style="478" customWidth="1"/>
    <col min="522" max="522" width="6.42578125" style="478" bestFit="1" customWidth="1"/>
    <col min="523" max="523" width="11.7109375" style="478" customWidth="1"/>
    <col min="524" max="524" width="0" style="478" hidden="1" customWidth="1"/>
    <col min="525" max="525" width="3.7109375" style="478" customWidth="1"/>
    <col min="526" max="526" width="11.140625" style="478" bestFit="1" customWidth="1"/>
    <col min="527" max="758" width="10.5703125" style="478"/>
    <col min="759" max="766" width="0" style="478" hidden="1" customWidth="1"/>
    <col min="767" max="769" width="3.7109375" style="478" customWidth="1"/>
    <col min="770" max="770" width="12.7109375" style="478" customWidth="1"/>
    <col min="771" max="771" width="47.42578125" style="478" customWidth="1"/>
    <col min="772" max="772" width="0" style="478" hidden="1" customWidth="1"/>
    <col min="773" max="773" width="24.7109375" style="478" customWidth="1"/>
    <col min="774" max="774" width="14.7109375" style="478" customWidth="1"/>
    <col min="775" max="776" width="15.7109375" style="478" customWidth="1"/>
    <col min="777" max="777" width="11.7109375" style="478" customWidth="1"/>
    <col min="778" max="778" width="6.42578125" style="478" bestFit="1" customWidth="1"/>
    <col min="779" max="779" width="11.7109375" style="478" customWidth="1"/>
    <col min="780" max="780" width="0" style="478" hidden="1" customWidth="1"/>
    <col min="781" max="781" width="3.7109375" style="478" customWidth="1"/>
    <col min="782" max="782" width="11.140625" style="478" bestFit="1" customWidth="1"/>
    <col min="783" max="1014" width="10.5703125" style="478"/>
    <col min="1015" max="1022" width="0" style="478" hidden="1" customWidth="1"/>
    <col min="1023" max="1025" width="3.7109375" style="478" customWidth="1"/>
    <col min="1026" max="1026" width="12.7109375" style="478" customWidth="1"/>
    <col min="1027" max="1027" width="47.42578125" style="478" customWidth="1"/>
    <col min="1028" max="1028" width="0" style="478" hidden="1" customWidth="1"/>
    <col min="1029" max="1029" width="24.7109375" style="478" customWidth="1"/>
    <col min="1030" max="1030" width="14.7109375" style="478" customWidth="1"/>
    <col min="1031" max="1032" width="15.7109375" style="478" customWidth="1"/>
    <col min="1033" max="1033" width="11.7109375" style="478" customWidth="1"/>
    <col min="1034" max="1034" width="6.42578125" style="478" bestFit="1" customWidth="1"/>
    <col min="1035" max="1035" width="11.7109375" style="478" customWidth="1"/>
    <col min="1036" max="1036" width="0" style="478" hidden="1" customWidth="1"/>
    <col min="1037" max="1037" width="3.7109375" style="478" customWidth="1"/>
    <col min="1038" max="1038" width="11.140625" style="478" bestFit="1" customWidth="1"/>
    <col min="1039" max="1270" width="10.5703125" style="478"/>
    <col min="1271" max="1278" width="0" style="478" hidden="1" customWidth="1"/>
    <col min="1279" max="1281" width="3.7109375" style="478" customWidth="1"/>
    <col min="1282" max="1282" width="12.7109375" style="478" customWidth="1"/>
    <col min="1283" max="1283" width="47.42578125" style="478" customWidth="1"/>
    <col min="1284" max="1284" width="0" style="478" hidden="1" customWidth="1"/>
    <col min="1285" max="1285" width="24.7109375" style="478" customWidth="1"/>
    <col min="1286" max="1286" width="14.7109375" style="478" customWidth="1"/>
    <col min="1287" max="1288" width="15.7109375" style="478" customWidth="1"/>
    <col min="1289" max="1289" width="11.7109375" style="478" customWidth="1"/>
    <col min="1290" max="1290" width="6.42578125" style="478" bestFit="1" customWidth="1"/>
    <col min="1291" max="1291" width="11.7109375" style="478" customWidth="1"/>
    <col min="1292" max="1292" width="0" style="478" hidden="1" customWidth="1"/>
    <col min="1293" max="1293" width="3.7109375" style="478" customWidth="1"/>
    <col min="1294" max="1294" width="11.140625" style="478" bestFit="1" customWidth="1"/>
    <col min="1295" max="1526" width="10.5703125" style="478"/>
    <col min="1527" max="1534" width="0" style="478" hidden="1" customWidth="1"/>
    <col min="1535" max="1537" width="3.7109375" style="478" customWidth="1"/>
    <col min="1538" max="1538" width="12.7109375" style="478" customWidth="1"/>
    <col min="1539" max="1539" width="47.42578125" style="478" customWidth="1"/>
    <col min="1540" max="1540" width="0" style="478" hidden="1" customWidth="1"/>
    <col min="1541" max="1541" width="24.7109375" style="478" customWidth="1"/>
    <col min="1542" max="1542" width="14.7109375" style="478" customWidth="1"/>
    <col min="1543" max="1544" width="15.7109375" style="478" customWidth="1"/>
    <col min="1545" max="1545" width="11.7109375" style="478" customWidth="1"/>
    <col min="1546" max="1546" width="6.42578125" style="478" bestFit="1" customWidth="1"/>
    <col min="1547" max="1547" width="11.7109375" style="478" customWidth="1"/>
    <col min="1548" max="1548" width="0" style="478" hidden="1" customWidth="1"/>
    <col min="1549" max="1549" width="3.7109375" style="478" customWidth="1"/>
    <col min="1550" max="1550" width="11.140625" style="478" bestFit="1" customWidth="1"/>
    <col min="1551" max="1782" width="10.5703125" style="478"/>
    <col min="1783" max="1790" width="0" style="478" hidden="1" customWidth="1"/>
    <col min="1791" max="1793" width="3.7109375" style="478" customWidth="1"/>
    <col min="1794" max="1794" width="12.7109375" style="478" customWidth="1"/>
    <col min="1795" max="1795" width="47.42578125" style="478" customWidth="1"/>
    <col min="1796" max="1796" width="0" style="478" hidden="1" customWidth="1"/>
    <col min="1797" max="1797" width="24.7109375" style="478" customWidth="1"/>
    <col min="1798" max="1798" width="14.7109375" style="478" customWidth="1"/>
    <col min="1799" max="1800" width="15.7109375" style="478" customWidth="1"/>
    <col min="1801" max="1801" width="11.7109375" style="478" customWidth="1"/>
    <col min="1802" max="1802" width="6.42578125" style="478" bestFit="1" customWidth="1"/>
    <col min="1803" max="1803" width="11.7109375" style="478" customWidth="1"/>
    <col min="1804" max="1804" width="0" style="478" hidden="1" customWidth="1"/>
    <col min="1805" max="1805" width="3.7109375" style="478" customWidth="1"/>
    <col min="1806" max="1806" width="11.140625" style="478" bestFit="1" customWidth="1"/>
    <col min="1807" max="2038" width="10.5703125" style="478"/>
    <col min="2039" max="2046" width="0" style="478" hidden="1" customWidth="1"/>
    <col min="2047" max="2049" width="3.7109375" style="478" customWidth="1"/>
    <col min="2050" max="2050" width="12.7109375" style="478" customWidth="1"/>
    <col min="2051" max="2051" width="47.42578125" style="478" customWidth="1"/>
    <col min="2052" max="2052" width="0" style="478" hidden="1" customWidth="1"/>
    <col min="2053" max="2053" width="24.7109375" style="478" customWidth="1"/>
    <col min="2054" max="2054" width="14.7109375" style="478" customWidth="1"/>
    <col min="2055" max="2056" width="15.7109375" style="478" customWidth="1"/>
    <col min="2057" max="2057" width="11.7109375" style="478" customWidth="1"/>
    <col min="2058" max="2058" width="6.42578125" style="478" bestFit="1" customWidth="1"/>
    <col min="2059" max="2059" width="11.7109375" style="478" customWidth="1"/>
    <col min="2060" max="2060" width="0" style="478" hidden="1" customWidth="1"/>
    <col min="2061" max="2061" width="3.7109375" style="478" customWidth="1"/>
    <col min="2062" max="2062" width="11.140625" style="478" bestFit="1" customWidth="1"/>
    <col min="2063" max="2294" width="10.5703125" style="478"/>
    <col min="2295" max="2302" width="0" style="478" hidden="1" customWidth="1"/>
    <col min="2303" max="2305" width="3.7109375" style="478" customWidth="1"/>
    <col min="2306" max="2306" width="12.7109375" style="478" customWidth="1"/>
    <col min="2307" max="2307" width="47.42578125" style="478" customWidth="1"/>
    <col min="2308" max="2308" width="0" style="478" hidden="1" customWidth="1"/>
    <col min="2309" max="2309" width="24.7109375" style="478" customWidth="1"/>
    <col min="2310" max="2310" width="14.7109375" style="478" customWidth="1"/>
    <col min="2311" max="2312" width="15.7109375" style="478" customWidth="1"/>
    <col min="2313" max="2313" width="11.7109375" style="478" customWidth="1"/>
    <col min="2314" max="2314" width="6.42578125" style="478" bestFit="1" customWidth="1"/>
    <col min="2315" max="2315" width="11.7109375" style="478" customWidth="1"/>
    <col min="2316" max="2316" width="0" style="478" hidden="1" customWidth="1"/>
    <col min="2317" max="2317" width="3.7109375" style="478" customWidth="1"/>
    <col min="2318" max="2318" width="11.140625" style="478" bestFit="1" customWidth="1"/>
    <col min="2319" max="2550" width="10.5703125" style="478"/>
    <col min="2551" max="2558" width="0" style="478" hidden="1" customWidth="1"/>
    <col min="2559" max="2561" width="3.7109375" style="478" customWidth="1"/>
    <col min="2562" max="2562" width="12.7109375" style="478" customWidth="1"/>
    <col min="2563" max="2563" width="47.42578125" style="478" customWidth="1"/>
    <col min="2564" max="2564" width="0" style="478" hidden="1" customWidth="1"/>
    <col min="2565" max="2565" width="24.7109375" style="478" customWidth="1"/>
    <col min="2566" max="2566" width="14.7109375" style="478" customWidth="1"/>
    <col min="2567" max="2568" width="15.7109375" style="478" customWidth="1"/>
    <col min="2569" max="2569" width="11.7109375" style="478" customWidth="1"/>
    <col min="2570" max="2570" width="6.42578125" style="478" bestFit="1" customWidth="1"/>
    <col min="2571" max="2571" width="11.7109375" style="478" customWidth="1"/>
    <col min="2572" max="2572" width="0" style="478" hidden="1" customWidth="1"/>
    <col min="2573" max="2573" width="3.7109375" style="478" customWidth="1"/>
    <col min="2574" max="2574" width="11.140625" style="478" bestFit="1" customWidth="1"/>
    <col min="2575" max="2806" width="10.5703125" style="478"/>
    <col min="2807" max="2814" width="0" style="478" hidden="1" customWidth="1"/>
    <col min="2815" max="2817" width="3.7109375" style="478" customWidth="1"/>
    <col min="2818" max="2818" width="12.7109375" style="478" customWidth="1"/>
    <col min="2819" max="2819" width="47.42578125" style="478" customWidth="1"/>
    <col min="2820" max="2820" width="0" style="478" hidden="1" customWidth="1"/>
    <col min="2821" max="2821" width="24.7109375" style="478" customWidth="1"/>
    <col min="2822" max="2822" width="14.7109375" style="478" customWidth="1"/>
    <col min="2823" max="2824" width="15.7109375" style="478" customWidth="1"/>
    <col min="2825" max="2825" width="11.7109375" style="478" customWidth="1"/>
    <col min="2826" max="2826" width="6.42578125" style="478" bestFit="1" customWidth="1"/>
    <col min="2827" max="2827" width="11.7109375" style="478" customWidth="1"/>
    <col min="2828" max="2828" width="0" style="478" hidden="1" customWidth="1"/>
    <col min="2829" max="2829" width="3.7109375" style="478" customWidth="1"/>
    <col min="2830" max="2830" width="11.140625" style="478" bestFit="1" customWidth="1"/>
    <col min="2831" max="3062" width="10.5703125" style="478"/>
    <col min="3063" max="3070" width="0" style="478" hidden="1" customWidth="1"/>
    <col min="3071" max="3073" width="3.7109375" style="478" customWidth="1"/>
    <col min="3074" max="3074" width="12.7109375" style="478" customWidth="1"/>
    <col min="3075" max="3075" width="47.42578125" style="478" customWidth="1"/>
    <col min="3076" max="3076" width="0" style="478" hidden="1" customWidth="1"/>
    <col min="3077" max="3077" width="24.7109375" style="478" customWidth="1"/>
    <col min="3078" max="3078" width="14.7109375" style="478" customWidth="1"/>
    <col min="3079" max="3080" width="15.7109375" style="478" customWidth="1"/>
    <col min="3081" max="3081" width="11.7109375" style="478" customWidth="1"/>
    <col min="3082" max="3082" width="6.42578125" style="478" bestFit="1" customWidth="1"/>
    <col min="3083" max="3083" width="11.7109375" style="478" customWidth="1"/>
    <col min="3084" max="3084" width="0" style="478" hidden="1" customWidth="1"/>
    <col min="3085" max="3085" width="3.7109375" style="478" customWidth="1"/>
    <col min="3086" max="3086" width="11.140625" style="478" bestFit="1" customWidth="1"/>
    <col min="3087" max="3318" width="10.5703125" style="478"/>
    <col min="3319" max="3326" width="0" style="478" hidden="1" customWidth="1"/>
    <col min="3327" max="3329" width="3.7109375" style="478" customWidth="1"/>
    <col min="3330" max="3330" width="12.7109375" style="478" customWidth="1"/>
    <col min="3331" max="3331" width="47.42578125" style="478" customWidth="1"/>
    <col min="3332" max="3332" width="0" style="478" hidden="1" customWidth="1"/>
    <col min="3333" max="3333" width="24.7109375" style="478" customWidth="1"/>
    <col min="3334" max="3334" width="14.7109375" style="478" customWidth="1"/>
    <col min="3335" max="3336" width="15.7109375" style="478" customWidth="1"/>
    <col min="3337" max="3337" width="11.7109375" style="478" customWidth="1"/>
    <col min="3338" max="3338" width="6.42578125" style="478" bestFit="1" customWidth="1"/>
    <col min="3339" max="3339" width="11.7109375" style="478" customWidth="1"/>
    <col min="3340" max="3340" width="0" style="478" hidden="1" customWidth="1"/>
    <col min="3341" max="3341" width="3.7109375" style="478" customWidth="1"/>
    <col min="3342" max="3342" width="11.140625" style="478" bestFit="1" customWidth="1"/>
    <col min="3343" max="3574" width="10.5703125" style="478"/>
    <col min="3575" max="3582" width="0" style="478" hidden="1" customWidth="1"/>
    <col min="3583" max="3585" width="3.7109375" style="478" customWidth="1"/>
    <col min="3586" max="3586" width="12.7109375" style="478" customWidth="1"/>
    <col min="3587" max="3587" width="47.42578125" style="478" customWidth="1"/>
    <col min="3588" max="3588" width="0" style="478" hidden="1" customWidth="1"/>
    <col min="3589" max="3589" width="24.7109375" style="478" customWidth="1"/>
    <col min="3590" max="3590" width="14.7109375" style="478" customWidth="1"/>
    <col min="3591" max="3592" width="15.7109375" style="478" customWidth="1"/>
    <col min="3593" max="3593" width="11.7109375" style="478" customWidth="1"/>
    <col min="3594" max="3594" width="6.42578125" style="478" bestFit="1" customWidth="1"/>
    <col min="3595" max="3595" width="11.7109375" style="478" customWidth="1"/>
    <col min="3596" max="3596" width="0" style="478" hidden="1" customWidth="1"/>
    <col min="3597" max="3597" width="3.7109375" style="478" customWidth="1"/>
    <col min="3598" max="3598" width="11.140625" style="478" bestFit="1" customWidth="1"/>
    <col min="3599" max="3830" width="10.5703125" style="478"/>
    <col min="3831" max="3838" width="0" style="478" hidden="1" customWidth="1"/>
    <col min="3839" max="3841" width="3.7109375" style="478" customWidth="1"/>
    <col min="3842" max="3842" width="12.7109375" style="478" customWidth="1"/>
    <col min="3843" max="3843" width="47.42578125" style="478" customWidth="1"/>
    <col min="3844" max="3844" width="0" style="478" hidden="1" customWidth="1"/>
    <col min="3845" max="3845" width="24.7109375" style="478" customWidth="1"/>
    <col min="3846" max="3846" width="14.7109375" style="478" customWidth="1"/>
    <col min="3847" max="3848" width="15.7109375" style="478" customWidth="1"/>
    <col min="3849" max="3849" width="11.7109375" style="478" customWidth="1"/>
    <col min="3850" max="3850" width="6.42578125" style="478" bestFit="1" customWidth="1"/>
    <col min="3851" max="3851" width="11.7109375" style="478" customWidth="1"/>
    <col min="3852" max="3852" width="0" style="478" hidden="1" customWidth="1"/>
    <col min="3853" max="3853" width="3.7109375" style="478" customWidth="1"/>
    <col min="3854" max="3854" width="11.140625" style="478" bestFit="1" customWidth="1"/>
    <col min="3855" max="4086" width="10.5703125" style="478"/>
    <col min="4087" max="4094" width="0" style="478" hidden="1" customWidth="1"/>
    <col min="4095" max="4097" width="3.7109375" style="478" customWidth="1"/>
    <col min="4098" max="4098" width="12.7109375" style="478" customWidth="1"/>
    <col min="4099" max="4099" width="47.42578125" style="478" customWidth="1"/>
    <col min="4100" max="4100" width="0" style="478" hidden="1" customWidth="1"/>
    <col min="4101" max="4101" width="24.7109375" style="478" customWidth="1"/>
    <col min="4102" max="4102" width="14.7109375" style="478" customWidth="1"/>
    <col min="4103" max="4104" width="15.7109375" style="478" customWidth="1"/>
    <col min="4105" max="4105" width="11.7109375" style="478" customWidth="1"/>
    <col min="4106" max="4106" width="6.42578125" style="478" bestFit="1" customWidth="1"/>
    <col min="4107" max="4107" width="11.7109375" style="478" customWidth="1"/>
    <col min="4108" max="4108" width="0" style="478" hidden="1" customWidth="1"/>
    <col min="4109" max="4109" width="3.7109375" style="478" customWidth="1"/>
    <col min="4110" max="4110" width="11.140625" style="478" bestFit="1" customWidth="1"/>
    <col min="4111" max="4342" width="10.5703125" style="478"/>
    <col min="4343" max="4350" width="0" style="478" hidden="1" customWidth="1"/>
    <col min="4351" max="4353" width="3.7109375" style="478" customWidth="1"/>
    <col min="4354" max="4354" width="12.7109375" style="478" customWidth="1"/>
    <col min="4355" max="4355" width="47.42578125" style="478" customWidth="1"/>
    <col min="4356" max="4356" width="0" style="478" hidden="1" customWidth="1"/>
    <col min="4357" max="4357" width="24.7109375" style="478" customWidth="1"/>
    <col min="4358" max="4358" width="14.7109375" style="478" customWidth="1"/>
    <col min="4359" max="4360" width="15.7109375" style="478" customWidth="1"/>
    <col min="4361" max="4361" width="11.7109375" style="478" customWidth="1"/>
    <col min="4362" max="4362" width="6.42578125" style="478" bestFit="1" customWidth="1"/>
    <col min="4363" max="4363" width="11.7109375" style="478" customWidth="1"/>
    <col min="4364" max="4364" width="0" style="478" hidden="1" customWidth="1"/>
    <col min="4365" max="4365" width="3.7109375" style="478" customWidth="1"/>
    <col min="4366" max="4366" width="11.140625" style="478" bestFit="1" customWidth="1"/>
    <col min="4367" max="4598" width="10.5703125" style="478"/>
    <col min="4599" max="4606" width="0" style="478" hidden="1" customWidth="1"/>
    <col min="4607" max="4609" width="3.7109375" style="478" customWidth="1"/>
    <col min="4610" max="4610" width="12.7109375" style="478" customWidth="1"/>
    <col min="4611" max="4611" width="47.42578125" style="478" customWidth="1"/>
    <col min="4612" max="4612" width="0" style="478" hidden="1" customWidth="1"/>
    <col min="4613" max="4613" width="24.7109375" style="478" customWidth="1"/>
    <col min="4614" max="4614" width="14.7109375" style="478" customWidth="1"/>
    <col min="4615" max="4616" width="15.7109375" style="478" customWidth="1"/>
    <col min="4617" max="4617" width="11.7109375" style="478" customWidth="1"/>
    <col min="4618" max="4618" width="6.42578125" style="478" bestFit="1" customWidth="1"/>
    <col min="4619" max="4619" width="11.7109375" style="478" customWidth="1"/>
    <col min="4620" max="4620" width="0" style="478" hidden="1" customWidth="1"/>
    <col min="4621" max="4621" width="3.7109375" style="478" customWidth="1"/>
    <col min="4622" max="4622" width="11.140625" style="478" bestFit="1" customWidth="1"/>
    <col min="4623" max="4854" width="10.5703125" style="478"/>
    <col min="4855" max="4862" width="0" style="478" hidden="1" customWidth="1"/>
    <col min="4863" max="4865" width="3.7109375" style="478" customWidth="1"/>
    <col min="4866" max="4866" width="12.7109375" style="478" customWidth="1"/>
    <col min="4867" max="4867" width="47.42578125" style="478" customWidth="1"/>
    <col min="4868" max="4868" width="0" style="478" hidden="1" customWidth="1"/>
    <col min="4869" max="4869" width="24.7109375" style="478" customWidth="1"/>
    <col min="4870" max="4870" width="14.7109375" style="478" customWidth="1"/>
    <col min="4871" max="4872" width="15.7109375" style="478" customWidth="1"/>
    <col min="4873" max="4873" width="11.7109375" style="478" customWidth="1"/>
    <col min="4874" max="4874" width="6.42578125" style="478" bestFit="1" customWidth="1"/>
    <col min="4875" max="4875" width="11.7109375" style="478" customWidth="1"/>
    <col min="4876" max="4876" width="0" style="478" hidden="1" customWidth="1"/>
    <col min="4877" max="4877" width="3.7109375" style="478" customWidth="1"/>
    <col min="4878" max="4878" width="11.140625" style="478" bestFit="1" customWidth="1"/>
    <col min="4879" max="5110" width="10.5703125" style="478"/>
    <col min="5111" max="5118" width="0" style="478" hidden="1" customWidth="1"/>
    <col min="5119" max="5121" width="3.7109375" style="478" customWidth="1"/>
    <col min="5122" max="5122" width="12.7109375" style="478" customWidth="1"/>
    <col min="5123" max="5123" width="47.42578125" style="478" customWidth="1"/>
    <col min="5124" max="5124" width="0" style="478" hidden="1" customWidth="1"/>
    <col min="5125" max="5125" width="24.7109375" style="478" customWidth="1"/>
    <col min="5126" max="5126" width="14.7109375" style="478" customWidth="1"/>
    <col min="5127" max="5128" width="15.7109375" style="478" customWidth="1"/>
    <col min="5129" max="5129" width="11.7109375" style="478" customWidth="1"/>
    <col min="5130" max="5130" width="6.42578125" style="478" bestFit="1" customWidth="1"/>
    <col min="5131" max="5131" width="11.7109375" style="478" customWidth="1"/>
    <col min="5132" max="5132" width="0" style="478" hidden="1" customWidth="1"/>
    <col min="5133" max="5133" width="3.7109375" style="478" customWidth="1"/>
    <col min="5134" max="5134" width="11.140625" style="478" bestFit="1" customWidth="1"/>
    <col min="5135" max="5366" width="10.5703125" style="478"/>
    <col min="5367" max="5374" width="0" style="478" hidden="1" customWidth="1"/>
    <col min="5375" max="5377" width="3.7109375" style="478" customWidth="1"/>
    <col min="5378" max="5378" width="12.7109375" style="478" customWidth="1"/>
    <col min="5379" max="5379" width="47.42578125" style="478" customWidth="1"/>
    <col min="5380" max="5380" width="0" style="478" hidden="1" customWidth="1"/>
    <col min="5381" max="5381" width="24.7109375" style="478" customWidth="1"/>
    <col min="5382" max="5382" width="14.7109375" style="478" customWidth="1"/>
    <col min="5383" max="5384" width="15.7109375" style="478" customWidth="1"/>
    <col min="5385" max="5385" width="11.7109375" style="478" customWidth="1"/>
    <col min="5386" max="5386" width="6.42578125" style="478" bestFit="1" customWidth="1"/>
    <col min="5387" max="5387" width="11.7109375" style="478" customWidth="1"/>
    <col min="5388" max="5388" width="0" style="478" hidden="1" customWidth="1"/>
    <col min="5389" max="5389" width="3.7109375" style="478" customWidth="1"/>
    <col min="5390" max="5390" width="11.140625" style="478" bestFit="1" customWidth="1"/>
    <col min="5391" max="5622" width="10.5703125" style="478"/>
    <col min="5623" max="5630" width="0" style="478" hidden="1" customWidth="1"/>
    <col min="5631" max="5633" width="3.7109375" style="478" customWidth="1"/>
    <col min="5634" max="5634" width="12.7109375" style="478" customWidth="1"/>
    <col min="5635" max="5635" width="47.42578125" style="478" customWidth="1"/>
    <col min="5636" max="5636" width="0" style="478" hidden="1" customWidth="1"/>
    <col min="5637" max="5637" width="24.7109375" style="478" customWidth="1"/>
    <col min="5638" max="5638" width="14.7109375" style="478" customWidth="1"/>
    <col min="5639" max="5640" width="15.7109375" style="478" customWidth="1"/>
    <col min="5641" max="5641" width="11.7109375" style="478" customWidth="1"/>
    <col min="5642" max="5642" width="6.42578125" style="478" bestFit="1" customWidth="1"/>
    <col min="5643" max="5643" width="11.7109375" style="478" customWidth="1"/>
    <col min="5644" max="5644" width="0" style="478" hidden="1" customWidth="1"/>
    <col min="5645" max="5645" width="3.7109375" style="478" customWidth="1"/>
    <col min="5646" max="5646" width="11.140625" style="478" bestFit="1" customWidth="1"/>
    <col min="5647" max="5878" width="10.5703125" style="478"/>
    <col min="5879" max="5886" width="0" style="478" hidden="1" customWidth="1"/>
    <col min="5887" max="5889" width="3.7109375" style="478" customWidth="1"/>
    <col min="5890" max="5890" width="12.7109375" style="478" customWidth="1"/>
    <col min="5891" max="5891" width="47.42578125" style="478" customWidth="1"/>
    <col min="5892" max="5892" width="0" style="478" hidden="1" customWidth="1"/>
    <col min="5893" max="5893" width="24.7109375" style="478" customWidth="1"/>
    <col min="5894" max="5894" width="14.7109375" style="478" customWidth="1"/>
    <col min="5895" max="5896" width="15.7109375" style="478" customWidth="1"/>
    <col min="5897" max="5897" width="11.7109375" style="478" customWidth="1"/>
    <col min="5898" max="5898" width="6.42578125" style="478" bestFit="1" customWidth="1"/>
    <col min="5899" max="5899" width="11.7109375" style="478" customWidth="1"/>
    <col min="5900" max="5900" width="0" style="478" hidden="1" customWidth="1"/>
    <col min="5901" max="5901" width="3.7109375" style="478" customWidth="1"/>
    <col min="5902" max="5902" width="11.140625" style="478" bestFit="1" customWidth="1"/>
    <col min="5903" max="6134" width="10.5703125" style="478"/>
    <col min="6135" max="6142" width="0" style="478" hidden="1" customWidth="1"/>
    <col min="6143" max="6145" width="3.7109375" style="478" customWidth="1"/>
    <col min="6146" max="6146" width="12.7109375" style="478" customWidth="1"/>
    <col min="6147" max="6147" width="47.42578125" style="478" customWidth="1"/>
    <col min="6148" max="6148" width="0" style="478" hidden="1" customWidth="1"/>
    <col min="6149" max="6149" width="24.7109375" style="478" customWidth="1"/>
    <col min="6150" max="6150" width="14.7109375" style="478" customWidth="1"/>
    <col min="6151" max="6152" width="15.7109375" style="478" customWidth="1"/>
    <col min="6153" max="6153" width="11.7109375" style="478" customWidth="1"/>
    <col min="6154" max="6154" width="6.42578125" style="478" bestFit="1" customWidth="1"/>
    <col min="6155" max="6155" width="11.7109375" style="478" customWidth="1"/>
    <col min="6156" max="6156" width="0" style="478" hidden="1" customWidth="1"/>
    <col min="6157" max="6157" width="3.7109375" style="478" customWidth="1"/>
    <col min="6158" max="6158" width="11.140625" style="478" bestFit="1" customWidth="1"/>
    <col min="6159" max="6390" width="10.5703125" style="478"/>
    <col min="6391" max="6398" width="0" style="478" hidden="1" customWidth="1"/>
    <col min="6399" max="6401" width="3.7109375" style="478" customWidth="1"/>
    <col min="6402" max="6402" width="12.7109375" style="478" customWidth="1"/>
    <col min="6403" max="6403" width="47.42578125" style="478" customWidth="1"/>
    <col min="6404" max="6404" width="0" style="478" hidden="1" customWidth="1"/>
    <col min="6405" max="6405" width="24.7109375" style="478" customWidth="1"/>
    <col min="6406" max="6406" width="14.7109375" style="478" customWidth="1"/>
    <col min="6407" max="6408" width="15.7109375" style="478" customWidth="1"/>
    <col min="6409" max="6409" width="11.7109375" style="478" customWidth="1"/>
    <col min="6410" max="6410" width="6.42578125" style="478" bestFit="1" customWidth="1"/>
    <col min="6411" max="6411" width="11.7109375" style="478" customWidth="1"/>
    <col min="6412" max="6412" width="0" style="478" hidden="1" customWidth="1"/>
    <col min="6413" max="6413" width="3.7109375" style="478" customWidth="1"/>
    <col min="6414" max="6414" width="11.140625" style="478" bestFit="1" customWidth="1"/>
    <col min="6415" max="6646" width="10.5703125" style="478"/>
    <col min="6647" max="6654" width="0" style="478" hidden="1" customWidth="1"/>
    <col min="6655" max="6657" width="3.7109375" style="478" customWidth="1"/>
    <col min="6658" max="6658" width="12.7109375" style="478" customWidth="1"/>
    <col min="6659" max="6659" width="47.42578125" style="478" customWidth="1"/>
    <col min="6660" max="6660" width="0" style="478" hidden="1" customWidth="1"/>
    <col min="6661" max="6661" width="24.7109375" style="478" customWidth="1"/>
    <col min="6662" max="6662" width="14.7109375" style="478" customWidth="1"/>
    <col min="6663" max="6664" width="15.7109375" style="478" customWidth="1"/>
    <col min="6665" max="6665" width="11.7109375" style="478" customWidth="1"/>
    <col min="6666" max="6666" width="6.42578125" style="478" bestFit="1" customWidth="1"/>
    <col min="6667" max="6667" width="11.7109375" style="478" customWidth="1"/>
    <col min="6668" max="6668" width="0" style="478" hidden="1" customWidth="1"/>
    <col min="6669" max="6669" width="3.7109375" style="478" customWidth="1"/>
    <col min="6670" max="6670" width="11.140625" style="478" bestFit="1" customWidth="1"/>
    <col min="6671" max="6902" width="10.5703125" style="478"/>
    <col min="6903" max="6910" width="0" style="478" hidden="1" customWidth="1"/>
    <col min="6911" max="6913" width="3.7109375" style="478" customWidth="1"/>
    <col min="6914" max="6914" width="12.7109375" style="478" customWidth="1"/>
    <col min="6915" max="6915" width="47.42578125" style="478" customWidth="1"/>
    <col min="6916" max="6916" width="0" style="478" hidden="1" customWidth="1"/>
    <col min="6917" max="6917" width="24.7109375" style="478" customWidth="1"/>
    <col min="6918" max="6918" width="14.7109375" style="478" customWidth="1"/>
    <col min="6919" max="6920" width="15.7109375" style="478" customWidth="1"/>
    <col min="6921" max="6921" width="11.7109375" style="478" customWidth="1"/>
    <col min="6922" max="6922" width="6.42578125" style="478" bestFit="1" customWidth="1"/>
    <col min="6923" max="6923" width="11.7109375" style="478" customWidth="1"/>
    <col min="6924" max="6924" width="0" style="478" hidden="1" customWidth="1"/>
    <col min="6925" max="6925" width="3.7109375" style="478" customWidth="1"/>
    <col min="6926" max="6926" width="11.140625" style="478" bestFit="1" customWidth="1"/>
    <col min="6927" max="7158" width="10.5703125" style="478"/>
    <col min="7159" max="7166" width="0" style="478" hidden="1" customWidth="1"/>
    <col min="7167" max="7169" width="3.7109375" style="478" customWidth="1"/>
    <col min="7170" max="7170" width="12.7109375" style="478" customWidth="1"/>
    <col min="7171" max="7171" width="47.42578125" style="478" customWidth="1"/>
    <col min="7172" max="7172" width="0" style="478" hidden="1" customWidth="1"/>
    <col min="7173" max="7173" width="24.7109375" style="478" customWidth="1"/>
    <col min="7174" max="7174" width="14.7109375" style="478" customWidth="1"/>
    <col min="7175" max="7176" width="15.7109375" style="478" customWidth="1"/>
    <col min="7177" max="7177" width="11.7109375" style="478" customWidth="1"/>
    <col min="7178" max="7178" width="6.42578125" style="478" bestFit="1" customWidth="1"/>
    <col min="7179" max="7179" width="11.7109375" style="478" customWidth="1"/>
    <col min="7180" max="7180" width="0" style="478" hidden="1" customWidth="1"/>
    <col min="7181" max="7181" width="3.7109375" style="478" customWidth="1"/>
    <col min="7182" max="7182" width="11.140625" style="478" bestFit="1" customWidth="1"/>
    <col min="7183" max="7414" width="10.5703125" style="478"/>
    <col min="7415" max="7422" width="0" style="478" hidden="1" customWidth="1"/>
    <col min="7423" max="7425" width="3.7109375" style="478" customWidth="1"/>
    <col min="7426" max="7426" width="12.7109375" style="478" customWidth="1"/>
    <col min="7427" max="7427" width="47.42578125" style="478" customWidth="1"/>
    <col min="7428" max="7428" width="0" style="478" hidden="1" customWidth="1"/>
    <col min="7429" max="7429" width="24.7109375" style="478" customWidth="1"/>
    <col min="7430" max="7430" width="14.7109375" style="478" customWidth="1"/>
    <col min="7431" max="7432" width="15.7109375" style="478" customWidth="1"/>
    <col min="7433" max="7433" width="11.7109375" style="478" customWidth="1"/>
    <col min="7434" max="7434" width="6.42578125" style="478" bestFit="1" customWidth="1"/>
    <col min="7435" max="7435" width="11.7109375" style="478" customWidth="1"/>
    <col min="7436" max="7436" width="0" style="478" hidden="1" customWidth="1"/>
    <col min="7437" max="7437" width="3.7109375" style="478" customWidth="1"/>
    <col min="7438" max="7438" width="11.140625" style="478" bestFit="1" customWidth="1"/>
    <col min="7439" max="7670" width="10.5703125" style="478"/>
    <col min="7671" max="7678" width="0" style="478" hidden="1" customWidth="1"/>
    <col min="7679" max="7681" width="3.7109375" style="478" customWidth="1"/>
    <col min="7682" max="7682" width="12.7109375" style="478" customWidth="1"/>
    <col min="7683" max="7683" width="47.42578125" style="478" customWidth="1"/>
    <col min="7684" max="7684" width="0" style="478" hidden="1" customWidth="1"/>
    <col min="7685" max="7685" width="24.7109375" style="478" customWidth="1"/>
    <col min="7686" max="7686" width="14.7109375" style="478" customWidth="1"/>
    <col min="7687" max="7688" width="15.7109375" style="478" customWidth="1"/>
    <col min="7689" max="7689" width="11.7109375" style="478" customWidth="1"/>
    <col min="7690" max="7690" width="6.42578125" style="478" bestFit="1" customWidth="1"/>
    <col min="7691" max="7691" width="11.7109375" style="478" customWidth="1"/>
    <col min="7692" max="7692" width="0" style="478" hidden="1" customWidth="1"/>
    <col min="7693" max="7693" width="3.7109375" style="478" customWidth="1"/>
    <col min="7694" max="7694" width="11.140625" style="478" bestFit="1" customWidth="1"/>
    <col min="7695" max="7926" width="10.5703125" style="478"/>
    <col min="7927" max="7934" width="0" style="478" hidden="1" customWidth="1"/>
    <col min="7935" max="7937" width="3.7109375" style="478" customWidth="1"/>
    <col min="7938" max="7938" width="12.7109375" style="478" customWidth="1"/>
    <col min="7939" max="7939" width="47.42578125" style="478" customWidth="1"/>
    <col min="7940" max="7940" width="0" style="478" hidden="1" customWidth="1"/>
    <col min="7941" max="7941" width="24.7109375" style="478" customWidth="1"/>
    <col min="7942" max="7942" width="14.7109375" style="478" customWidth="1"/>
    <col min="7943" max="7944" width="15.7109375" style="478" customWidth="1"/>
    <col min="7945" max="7945" width="11.7109375" style="478" customWidth="1"/>
    <col min="7946" max="7946" width="6.42578125" style="478" bestFit="1" customWidth="1"/>
    <col min="7947" max="7947" width="11.7109375" style="478" customWidth="1"/>
    <col min="7948" max="7948" width="0" style="478" hidden="1" customWidth="1"/>
    <col min="7949" max="7949" width="3.7109375" style="478" customWidth="1"/>
    <col min="7950" max="7950" width="11.140625" style="478" bestFit="1" customWidth="1"/>
    <col min="7951" max="8182" width="10.5703125" style="478"/>
    <col min="8183" max="8190" width="0" style="478" hidden="1" customWidth="1"/>
    <col min="8191" max="8193" width="3.7109375" style="478" customWidth="1"/>
    <col min="8194" max="8194" width="12.7109375" style="478" customWidth="1"/>
    <col min="8195" max="8195" width="47.42578125" style="478" customWidth="1"/>
    <col min="8196" max="8196" width="0" style="478" hidden="1" customWidth="1"/>
    <col min="8197" max="8197" width="24.7109375" style="478" customWidth="1"/>
    <col min="8198" max="8198" width="14.7109375" style="478" customWidth="1"/>
    <col min="8199" max="8200" width="15.7109375" style="478" customWidth="1"/>
    <col min="8201" max="8201" width="11.7109375" style="478" customWidth="1"/>
    <col min="8202" max="8202" width="6.42578125" style="478" bestFit="1" customWidth="1"/>
    <col min="8203" max="8203" width="11.7109375" style="478" customWidth="1"/>
    <col min="8204" max="8204" width="0" style="478" hidden="1" customWidth="1"/>
    <col min="8205" max="8205" width="3.7109375" style="478" customWidth="1"/>
    <col min="8206" max="8206" width="11.140625" style="478" bestFit="1" customWidth="1"/>
    <col min="8207" max="8438" width="10.5703125" style="478"/>
    <col min="8439" max="8446" width="0" style="478" hidden="1" customWidth="1"/>
    <col min="8447" max="8449" width="3.7109375" style="478" customWidth="1"/>
    <col min="8450" max="8450" width="12.7109375" style="478" customWidth="1"/>
    <col min="8451" max="8451" width="47.42578125" style="478" customWidth="1"/>
    <col min="8452" max="8452" width="0" style="478" hidden="1" customWidth="1"/>
    <col min="8453" max="8453" width="24.7109375" style="478" customWidth="1"/>
    <col min="8454" max="8454" width="14.7109375" style="478" customWidth="1"/>
    <col min="8455" max="8456" width="15.7109375" style="478" customWidth="1"/>
    <col min="8457" max="8457" width="11.7109375" style="478" customWidth="1"/>
    <col min="8458" max="8458" width="6.42578125" style="478" bestFit="1" customWidth="1"/>
    <col min="8459" max="8459" width="11.7109375" style="478" customWidth="1"/>
    <col min="8460" max="8460" width="0" style="478" hidden="1" customWidth="1"/>
    <col min="8461" max="8461" width="3.7109375" style="478" customWidth="1"/>
    <col min="8462" max="8462" width="11.140625" style="478" bestFit="1" customWidth="1"/>
    <col min="8463" max="8694" width="10.5703125" style="478"/>
    <col min="8695" max="8702" width="0" style="478" hidden="1" customWidth="1"/>
    <col min="8703" max="8705" width="3.7109375" style="478" customWidth="1"/>
    <col min="8706" max="8706" width="12.7109375" style="478" customWidth="1"/>
    <col min="8707" max="8707" width="47.42578125" style="478" customWidth="1"/>
    <col min="8708" max="8708" width="0" style="478" hidden="1" customWidth="1"/>
    <col min="8709" max="8709" width="24.7109375" style="478" customWidth="1"/>
    <col min="8710" max="8710" width="14.7109375" style="478" customWidth="1"/>
    <col min="8711" max="8712" width="15.7109375" style="478" customWidth="1"/>
    <col min="8713" max="8713" width="11.7109375" style="478" customWidth="1"/>
    <col min="8714" max="8714" width="6.42578125" style="478" bestFit="1" customWidth="1"/>
    <col min="8715" max="8715" width="11.7109375" style="478" customWidth="1"/>
    <col min="8716" max="8716" width="0" style="478" hidden="1" customWidth="1"/>
    <col min="8717" max="8717" width="3.7109375" style="478" customWidth="1"/>
    <col min="8718" max="8718" width="11.140625" style="478" bestFit="1" customWidth="1"/>
    <col min="8719" max="8950" width="10.5703125" style="478"/>
    <col min="8951" max="8958" width="0" style="478" hidden="1" customWidth="1"/>
    <col min="8959" max="8961" width="3.7109375" style="478" customWidth="1"/>
    <col min="8962" max="8962" width="12.7109375" style="478" customWidth="1"/>
    <col min="8963" max="8963" width="47.42578125" style="478" customWidth="1"/>
    <col min="8964" max="8964" width="0" style="478" hidden="1" customWidth="1"/>
    <col min="8965" max="8965" width="24.7109375" style="478" customWidth="1"/>
    <col min="8966" max="8966" width="14.7109375" style="478" customWidth="1"/>
    <col min="8967" max="8968" width="15.7109375" style="478" customWidth="1"/>
    <col min="8969" max="8969" width="11.7109375" style="478" customWidth="1"/>
    <col min="8970" max="8970" width="6.42578125" style="478" bestFit="1" customWidth="1"/>
    <col min="8971" max="8971" width="11.7109375" style="478" customWidth="1"/>
    <col min="8972" max="8972" width="0" style="478" hidden="1" customWidth="1"/>
    <col min="8973" max="8973" width="3.7109375" style="478" customWidth="1"/>
    <col min="8974" max="8974" width="11.140625" style="478" bestFit="1" customWidth="1"/>
    <col min="8975" max="9206" width="10.5703125" style="478"/>
    <col min="9207" max="9214" width="0" style="478" hidden="1" customWidth="1"/>
    <col min="9215" max="9217" width="3.7109375" style="478" customWidth="1"/>
    <col min="9218" max="9218" width="12.7109375" style="478" customWidth="1"/>
    <col min="9219" max="9219" width="47.42578125" style="478" customWidth="1"/>
    <col min="9220" max="9220" width="0" style="478" hidden="1" customWidth="1"/>
    <col min="9221" max="9221" width="24.7109375" style="478" customWidth="1"/>
    <col min="9222" max="9222" width="14.7109375" style="478" customWidth="1"/>
    <col min="9223" max="9224" width="15.7109375" style="478" customWidth="1"/>
    <col min="9225" max="9225" width="11.7109375" style="478" customWidth="1"/>
    <col min="9226" max="9226" width="6.42578125" style="478" bestFit="1" customWidth="1"/>
    <col min="9227" max="9227" width="11.7109375" style="478" customWidth="1"/>
    <col min="9228" max="9228" width="0" style="478" hidden="1" customWidth="1"/>
    <col min="9229" max="9229" width="3.7109375" style="478" customWidth="1"/>
    <col min="9230" max="9230" width="11.140625" style="478" bestFit="1" customWidth="1"/>
    <col min="9231" max="9462" width="10.5703125" style="478"/>
    <col min="9463" max="9470" width="0" style="478" hidden="1" customWidth="1"/>
    <col min="9471" max="9473" width="3.7109375" style="478" customWidth="1"/>
    <col min="9474" max="9474" width="12.7109375" style="478" customWidth="1"/>
    <col min="9475" max="9475" width="47.42578125" style="478" customWidth="1"/>
    <col min="9476" max="9476" width="0" style="478" hidden="1" customWidth="1"/>
    <col min="9477" max="9477" width="24.7109375" style="478" customWidth="1"/>
    <col min="9478" max="9478" width="14.7109375" style="478" customWidth="1"/>
    <col min="9479" max="9480" width="15.7109375" style="478" customWidth="1"/>
    <col min="9481" max="9481" width="11.7109375" style="478" customWidth="1"/>
    <col min="9482" max="9482" width="6.42578125" style="478" bestFit="1" customWidth="1"/>
    <col min="9483" max="9483" width="11.7109375" style="478" customWidth="1"/>
    <col min="9484" max="9484" width="0" style="478" hidden="1" customWidth="1"/>
    <col min="9485" max="9485" width="3.7109375" style="478" customWidth="1"/>
    <col min="9486" max="9486" width="11.140625" style="478" bestFit="1" customWidth="1"/>
    <col min="9487" max="9718" width="10.5703125" style="478"/>
    <col min="9719" max="9726" width="0" style="478" hidden="1" customWidth="1"/>
    <col min="9727" max="9729" width="3.7109375" style="478" customWidth="1"/>
    <col min="9730" max="9730" width="12.7109375" style="478" customWidth="1"/>
    <col min="9731" max="9731" width="47.42578125" style="478" customWidth="1"/>
    <col min="9732" max="9732" width="0" style="478" hidden="1" customWidth="1"/>
    <col min="9733" max="9733" width="24.7109375" style="478" customWidth="1"/>
    <col min="9734" max="9734" width="14.7109375" style="478" customWidth="1"/>
    <col min="9735" max="9736" width="15.7109375" style="478" customWidth="1"/>
    <col min="9737" max="9737" width="11.7109375" style="478" customWidth="1"/>
    <col min="9738" max="9738" width="6.42578125" style="478" bestFit="1" customWidth="1"/>
    <col min="9739" max="9739" width="11.7109375" style="478" customWidth="1"/>
    <col min="9740" max="9740" width="0" style="478" hidden="1" customWidth="1"/>
    <col min="9741" max="9741" width="3.7109375" style="478" customWidth="1"/>
    <col min="9742" max="9742" width="11.140625" style="478" bestFit="1" customWidth="1"/>
    <col min="9743" max="9974" width="10.5703125" style="478"/>
    <col min="9975" max="9982" width="0" style="478" hidden="1" customWidth="1"/>
    <col min="9983" max="9985" width="3.7109375" style="478" customWidth="1"/>
    <col min="9986" max="9986" width="12.7109375" style="478" customWidth="1"/>
    <col min="9987" max="9987" width="47.42578125" style="478" customWidth="1"/>
    <col min="9988" max="9988" width="0" style="478" hidden="1" customWidth="1"/>
    <col min="9989" max="9989" width="24.7109375" style="478" customWidth="1"/>
    <col min="9990" max="9990" width="14.7109375" style="478" customWidth="1"/>
    <col min="9991" max="9992" width="15.7109375" style="478" customWidth="1"/>
    <col min="9993" max="9993" width="11.7109375" style="478" customWidth="1"/>
    <col min="9994" max="9994" width="6.42578125" style="478" bestFit="1" customWidth="1"/>
    <col min="9995" max="9995" width="11.7109375" style="478" customWidth="1"/>
    <col min="9996" max="9996" width="0" style="478" hidden="1" customWidth="1"/>
    <col min="9997" max="9997" width="3.7109375" style="478" customWidth="1"/>
    <col min="9998" max="9998" width="11.140625" style="478" bestFit="1" customWidth="1"/>
    <col min="9999" max="10230" width="10.5703125" style="478"/>
    <col min="10231" max="10238" width="0" style="478" hidden="1" customWidth="1"/>
    <col min="10239" max="10241" width="3.7109375" style="478" customWidth="1"/>
    <col min="10242" max="10242" width="12.7109375" style="478" customWidth="1"/>
    <col min="10243" max="10243" width="47.42578125" style="478" customWidth="1"/>
    <col min="10244" max="10244" width="0" style="478" hidden="1" customWidth="1"/>
    <col min="10245" max="10245" width="24.7109375" style="478" customWidth="1"/>
    <col min="10246" max="10246" width="14.7109375" style="478" customWidth="1"/>
    <col min="10247" max="10248" width="15.7109375" style="478" customWidth="1"/>
    <col min="10249" max="10249" width="11.7109375" style="478" customWidth="1"/>
    <col min="10250" max="10250" width="6.42578125" style="478" bestFit="1" customWidth="1"/>
    <col min="10251" max="10251" width="11.7109375" style="478" customWidth="1"/>
    <col min="10252" max="10252" width="0" style="478" hidden="1" customWidth="1"/>
    <col min="10253" max="10253" width="3.7109375" style="478" customWidth="1"/>
    <col min="10254" max="10254" width="11.140625" style="478" bestFit="1" customWidth="1"/>
    <col min="10255" max="10486" width="10.5703125" style="478"/>
    <col min="10487" max="10494" width="0" style="478" hidden="1" customWidth="1"/>
    <col min="10495" max="10497" width="3.7109375" style="478" customWidth="1"/>
    <col min="10498" max="10498" width="12.7109375" style="478" customWidth="1"/>
    <col min="10499" max="10499" width="47.42578125" style="478" customWidth="1"/>
    <col min="10500" max="10500" width="0" style="478" hidden="1" customWidth="1"/>
    <col min="10501" max="10501" width="24.7109375" style="478" customWidth="1"/>
    <col min="10502" max="10502" width="14.7109375" style="478" customWidth="1"/>
    <col min="10503" max="10504" width="15.7109375" style="478" customWidth="1"/>
    <col min="10505" max="10505" width="11.7109375" style="478" customWidth="1"/>
    <col min="10506" max="10506" width="6.42578125" style="478" bestFit="1" customWidth="1"/>
    <col min="10507" max="10507" width="11.7109375" style="478" customWidth="1"/>
    <col min="10508" max="10508" width="0" style="478" hidden="1" customWidth="1"/>
    <col min="10509" max="10509" width="3.7109375" style="478" customWidth="1"/>
    <col min="10510" max="10510" width="11.140625" style="478" bestFit="1" customWidth="1"/>
    <col min="10511" max="10742" width="10.5703125" style="478"/>
    <col min="10743" max="10750" width="0" style="478" hidden="1" customWidth="1"/>
    <col min="10751" max="10753" width="3.7109375" style="478" customWidth="1"/>
    <col min="10754" max="10754" width="12.7109375" style="478" customWidth="1"/>
    <col min="10755" max="10755" width="47.42578125" style="478" customWidth="1"/>
    <col min="10756" max="10756" width="0" style="478" hidden="1" customWidth="1"/>
    <col min="10757" max="10757" width="24.7109375" style="478" customWidth="1"/>
    <col min="10758" max="10758" width="14.7109375" style="478" customWidth="1"/>
    <col min="10759" max="10760" width="15.7109375" style="478" customWidth="1"/>
    <col min="10761" max="10761" width="11.7109375" style="478" customWidth="1"/>
    <col min="10762" max="10762" width="6.42578125" style="478" bestFit="1" customWidth="1"/>
    <col min="10763" max="10763" width="11.7109375" style="478" customWidth="1"/>
    <col min="10764" max="10764" width="0" style="478" hidden="1" customWidth="1"/>
    <col min="10765" max="10765" width="3.7109375" style="478" customWidth="1"/>
    <col min="10766" max="10766" width="11.140625" style="478" bestFit="1" customWidth="1"/>
    <col min="10767" max="10998" width="10.5703125" style="478"/>
    <col min="10999" max="11006" width="0" style="478" hidden="1" customWidth="1"/>
    <col min="11007" max="11009" width="3.7109375" style="478" customWidth="1"/>
    <col min="11010" max="11010" width="12.7109375" style="478" customWidth="1"/>
    <col min="11011" max="11011" width="47.42578125" style="478" customWidth="1"/>
    <col min="11012" max="11012" width="0" style="478" hidden="1" customWidth="1"/>
    <col min="11013" max="11013" width="24.7109375" style="478" customWidth="1"/>
    <col min="11014" max="11014" width="14.7109375" style="478" customWidth="1"/>
    <col min="11015" max="11016" width="15.7109375" style="478" customWidth="1"/>
    <col min="11017" max="11017" width="11.7109375" style="478" customWidth="1"/>
    <col min="11018" max="11018" width="6.42578125" style="478" bestFit="1" customWidth="1"/>
    <col min="11019" max="11019" width="11.7109375" style="478" customWidth="1"/>
    <col min="11020" max="11020" width="0" style="478" hidden="1" customWidth="1"/>
    <col min="11021" max="11021" width="3.7109375" style="478" customWidth="1"/>
    <col min="11022" max="11022" width="11.140625" style="478" bestFit="1" customWidth="1"/>
    <col min="11023" max="11254" width="10.5703125" style="478"/>
    <col min="11255" max="11262" width="0" style="478" hidden="1" customWidth="1"/>
    <col min="11263" max="11265" width="3.7109375" style="478" customWidth="1"/>
    <col min="11266" max="11266" width="12.7109375" style="478" customWidth="1"/>
    <col min="11267" max="11267" width="47.42578125" style="478" customWidth="1"/>
    <col min="11268" max="11268" width="0" style="478" hidden="1" customWidth="1"/>
    <col min="11269" max="11269" width="24.7109375" style="478" customWidth="1"/>
    <col min="11270" max="11270" width="14.7109375" style="478" customWidth="1"/>
    <col min="11271" max="11272" width="15.7109375" style="478" customWidth="1"/>
    <col min="11273" max="11273" width="11.7109375" style="478" customWidth="1"/>
    <col min="11274" max="11274" width="6.42578125" style="478" bestFit="1" customWidth="1"/>
    <col min="11275" max="11275" width="11.7109375" style="478" customWidth="1"/>
    <col min="11276" max="11276" width="0" style="478" hidden="1" customWidth="1"/>
    <col min="11277" max="11277" width="3.7109375" style="478" customWidth="1"/>
    <col min="11278" max="11278" width="11.140625" style="478" bestFit="1" customWidth="1"/>
    <col min="11279" max="11510" width="10.5703125" style="478"/>
    <col min="11511" max="11518" width="0" style="478" hidden="1" customWidth="1"/>
    <col min="11519" max="11521" width="3.7109375" style="478" customWidth="1"/>
    <col min="11522" max="11522" width="12.7109375" style="478" customWidth="1"/>
    <col min="11523" max="11523" width="47.42578125" style="478" customWidth="1"/>
    <col min="11524" max="11524" width="0" style="478" hidden="1" customWidth="1"/>
    <col min="11525" max="11525" width="24.7109375" style="478" customWidth="1"/>
    <col min="11526" max="11526" width="14.7109375" style="478" customWidth="1"/>
    <col min="11527" max="11528" width="15.7109375" style="478" customWidth="1"/>
    <col min="11529" max="11529" width="11.7109375" style="478" customWidth="1"/>
    <col min="11530" max="11530" width="6.42578125" style="478" bestFit="1" customWidth="1"/>
    <col min="11531" max="11531" width="11.7109375" style="478" customWidth="1"/>
    <col min="11532" max="11532" width="0" style="478" hidden="1" customWidth="1"/>
    <col min="11533" max="11533" width="3.7109375" style="478" customWidth="1"/>
    <col min="11534" max="11534" width="11.140625" style="478" bestFit="1" customWidth="1"/>
    <col min="11535" max="11766" width="10.5703125" style="478"/>
    <col min="11767" max="11774" width="0" style="478" hidden="1" customWidth="1"/>
    <col min="11775" max="11777" width="3.7109375" style="478" customWidth="1"/>
    <col min="11778" max="11778" width="12.7109375" style="478" customWidth="1"/>
    <col min="11779" max="11779" width="47.42578125" style="478" customWidth="1"/>
    <col min="11780" max="11780" width="0" style="478" hidden="1" customWidth="1"/>
    <col min="11781" max="11781" width="24.7109375" style="478" customWidth="1"/>
    <col min="11782" max="11782" width="14.7109375" style="478" customWidth="1"/>
    <col min="11783" max="11784" width="15.7109375" style="478" customWidth="1"/>
    <col min="11785" max="11785" width="11.7109375" style="478" customWidth="1"/>
    <col min="11786" max="11786" width="6.42578125" style="478" bestFit="1" customWidth="1"/>
    <col min="11787" max="11787" width="11.7109375" style="478" customWidth="1"/>
    <col min="11788" max="11788" width="0" style="478" hidden="1" customWidth="1"/>
    <col min="11789" max="11789" width="3.7109375" style="478" customWidth="1"/>
    <col min="11790" max="11790" width="11.140625" style="478" bestFit="1" customWidth="1"/>
    <col min="11791" max="12022" width="10.5703125" style="478"/>
    <col min="12023" max="12030" width="0" style="478" hidden="1" customWidth="1"/>
    <col min="12031" max="12033" width="3.7109375" style="478" customWidth="1"/>
    <col min="12034" max="12034" width="12.7109375" style="478" customWidth="1"/>
    <col min="12035" max="12035" width="47.42578125" style="478" customWidth="1"/>
    <col min="12036" max="12036" width="0" style="478" hidden="1" customWidth="1"/>
    <col min="12037" max="12037" width="24.7109375" style="478" customWidth="1"/>
    <col min="12038" max="12038" width="14.7109375" style="478" customWidth="1"/>
    <col min="12039" max="12040" width="15.7109375" style="478" customWidth="1"/>
    <col min="12041" max="12041" width="11.7109375" style="478" customWidth="1"/>
    <col min="12042" max="12042" width="6.42578125" style="478" bestFit="1" customWidth="1"/>
    <col min="12043" max="12043" width="11.7109375" style="478" customWidth="1"/>
    <col min="12044" max="12044" width="0" style="478" hidden="1" customWidth="1"/>
    <col min="12045" max="12045" width="3.7109375" style="478" customWidth="1"/>
    <col min="12046" max="12046" width="11.140625" style="478" bestFit="1" customWidth="1"/>
    <col min="12047" max="12278" width="10.5703125" style="478"/>
    <col min="12279" max="12286" width="0" style="478" hidden="1" customWidth="1"/>
    <col min="12287" max="12289" width="3.7109375" style="478" customWidth="1"/>
    <col min="12290" max="12290" width="12.7109375" style="478" customWidth="1"/>
    <col min="12291" max="12291" width="47.42578125" style="478" customWidth="1"/>
    <col min="12292" max="12292" width="0" style="478" hidden="1" customWidth="1"/>
    <col min="12293" max="12293" width="24.7109375" style="478" customWidth="1"/>
    <col min="12294" max="12294" width="14.7109375" style="478" customWidth="1"/>
    <col min="12295" max="12296" width="15.7109375" style="478" customWidth="1"/>
    <col min="12297" max="12297" width="11.7109375" style="478" customWidth="1"/>
    <col min="12298" max="12298" width="6.42578125" style="478" bestFit="1" customWidth="1"/>
    <col min="12299" max="12299" width="11.7109375" style="478" customWidth="1"/>
    <col min="12300" max="12300" width="0" style="478" hidden="1" customWidth="1"/>
    <col min="12301" max="12301" width="3.7109375" style="478" customWidth="1"/>
    <col min="12302" max="12302" width="11.140625" style="478" bestFit="1" customWidth="1"/>
    <col min="12303" max="12534" width="10.5703125" style="478"/>
    <col min="12535" max="12542" width="0" style="478" hidden="1" customWidth="1"/>
    <col min="12543" max="12545" width="3.7109375" style="478" customWidth="1"/>
    <col min="12546" max="12546" width="12.7109375" style="478" customWidth="1"/>
    <col min="12547" max="12547" width="47.42578125" style="478" customWidth="1"/>
    <col min="12548" max="12548" width="0" style="478" hidden="1" customWidth="1"/>
    <col min="12549" max="12549" width="24.7109375" style="478" customWidth="1"/>
    <col min="12550" max="12550" width="14.7109375" style="478" customWidth="1"/>
    <col min="12551" max="12552" width="15.7109375" style="478" customWidth="1"/>
    <col min="12553" max="12553" width="11.7109375" style="478" customWidth="1"/>
    <col min="12554" max="12554" width="6.42578125" style="478" bestFit="1" customWidth="1"/>
    <col min="12555" max="12555" width="11.7109375" style="478" customWidth="1"/>
    <col min="12556" max="12556" width="0" style="478" hidden="1" customWidth="1"/>
    <col min="12557" max="12557" width="3.7109375" style="478" customWidth="1"/>
    <col min="12558" max="12558" width="11.140625" style="478" bestFit="1" customWidth="1"/>
    <col min="12559" max="12790" width="10.5703125" style="478"/>
    <col min="12791" max="12798" width="0" style="478" hidden="1" customWidth="1"/>
    <col min="12799" max="12801" width="3.7109375" style="478" customWidth="1"/>
    <col min="12802" max="12802" width="12.7109375" style="478" customWidth="1"/>
    <col min="12803" max="12803" width="47.42578125" style="478" customWidth="1"/>
    <col min="12804" max="12804" width="0" style="478" hidden="1" customWidth="1"/>
    <col min="12805" max="12805" width="24.7109375" style="478" customWidth="1"/>
    <col min="12806" max="12806" width="14.7109375" style="478" customWidth="1"/>
    <col min="12807" max="12808" width="15.7109375" style="478" customWidth="1"/>
    <col min="12809" max="12809" width="11.7109375" style="478" customWidth="1"/>
    <col min="12810" max="12810" width="6.42578125" style="478" bestFit="1" customWidth="1"/>
    <col min="12811" max="12811" width="11.7109375" style="478" customWidth="1"/>
    <col min="12812" max="12812" width="0" style="478" hidden="1" customWidth="1"/>
    <col min="12813" max="12813" width="3.7109375" style="478" customWidth="1"/>
    <col min="12814" max="12814" width="11.140625" style="478" bestFit="1" customWidth="1"/>
    <col min="12815" max="13046" width="10.5703125" style="478"/>
    <col min="13047" max="13054" width="0" style="478" hidden="1" customWidth="1"/>
    <col min="13055" max="13057" width="3.7109375" style="478" customWidth="1"/>
    <col min="13058" max="13058" width="12.7109375" style="478" customWidth="1"/>
    <col min="13059" max="13059" width="47.42578125" style="478" customWidth="1"/>
    <col min="13060" max="13060" width="0" style="478" hidden="1" customWidth="1"/>
    <col min="13061" max="13061" width="24.7109375" style="478" customWidth="1"/>
    <col min="13062" max="13062" width="14.7109375" style="478" customWidth="1"/>
    <col min="13063" max="13064" width="15.7109375" style="478" customWidth="1"/>
    <col min="13065" max="13065" width="11.7109375" style="478" customWidth="1"/>
    <col min="13066" max="13066" width="6.42578125" style="478" bestFit="1" customWidth="1"/>
    <col min="13067" max="13067" width="11.7109375" style="478" customWidth="1"/>
    <col min="13068" max="13068" width="0" style="478" hidden="1" customWidth="1"/>
    <col min="13069" max="13069" width="3.7109375" style="478" customWidth="1"/>
    <col min="13070" max="13070" width="11.140625" style="478" bestFit="1" customWidth="1"/>
    <col min="13071" max="13302" width="10.5703125" style="478"/>
    <col min="13303" max="13310" width="0" style="478" hidden="1" customWidth="1"/>
    <col min="13311" max="13313" width="3.7109375" style="478" customWidth="1"/>
    <col min="13314" max="13314" width="12.7109375" style="478" customWidth="1"/>
    <col min="13315" max="13315" width="47.42578125" style="478" customWidth="1"/>
    <col min="13316" max="13316" width="0" style="478" hidden="1" customWidth="1"/>
    <col min="13317" max="13317" width="24.7109375" style="478" customWidth="1"/>
    <col min="13318" max="13318" width="14.7109375" style="478" customWidth="1"/>
    <col min="13319" max="13320" width="15.7109375" style="478" customWidth="1"/>
    <col min="13321" max="13321" width="11.7109375" style="478" customWidth="1"/>
    <col min="13322" max="13322" width="6.42578125" style="478" bestFit="1" customWidth="1"/>
    <col min="13323" max="13323" width="11.7109375" style="478" customWidth="1"/>
    <col min="13324" max="13324" width="0" style="478" hidden="1" customWidth="1"/>
    <col min="13325" max="13325" width="3.7109375" style="478" customWidth="1"/>
    <col min="13326" max="13326" width="11.140625" style="478" bestFit="1" customWidth="1"/>
    <col min="13327" max="13558" width="10.5703125" style="478"/>
    <col min="13559" max="13566" width="0" style="478" hidden="1" customWidth="1"/>
    <col min="13567" max="13569" width="3.7109375" style="478" customWidth="1"/>
    <col min="13570" max="13570" width="12.7109375" style="478" customWidth="1"/>
    <col min="13571" max="13571" width="47.42578125" style="478" customWidth="1"/>
    <col min="13572" max="13572" width="0" style="478" hidden="1" customWidth="1"/>
    <col min="13573" max="13573" width="24.7109375" style="478" customWidth="1"/>
    <col min="13574" max="13574" width="14.7109375" style="478" customWidth="1"/>
    <col min="13575" max="13576" width="15.7109375" style="478" customWidth="1"/>
    <col min="13577" max="13577" width="11.7109375" style="478" customWidth="1"/>
    <col min="13578" max="13578" width="6.42578125" style="478" bestFit="1" customWidth="1"/>
    <col min="13579" max="13579" width="11.7109375" style="478" customWidth="1"/>
    <col min="13580" max="13580" width="0" style="478" hidden="1" customWidth="1"/>
    <col min="13581" max="13581" width="3.7109375" style="478" customWidth="1"/>
    <col min="13582" max="13582" width="11.140625" style="478" bestFit="1" customWidth="1"/>
    <col min="13583" max="13814" width="10.5703125" style="478"/>
    <col min="13815" max="13822" width="0" style="478" hidden="1" customWidth="1"/>
    <col min="13823" max="13825" width="3.7109375" style="478" customWidth="1"/>
    <col min="13826" max="13826" width="12.7109375" style="478" customWidth="1"/>
    <col min="13827" max="13827" width="47.42578125" style="478" customWidth="1"/>
    <col min="13828" max="13828" width="0" style="478" hidden="1" customWidth="1"/>
    <col min="13829" max="13829" width="24.7109375" style="478" customWidth="1"/>
    <col min="13830" max="13830" width="14.7109375" style="478" customWidth="1"/>
    <col min="13831" max="13832" width="15.7109375" style="478" customWidth="1"/>
    <col min="13833" max="13833" width="11.7109375" style="478" customWidth="1"/>
    <col min="13834" max="13834" width="6.42578125" style="478" bestFit="1" customWidth="1"/>
    <col min="13835" max="13835" width="11.7109375" style="478" customWidth="1"/>
    <col min="13836" max="13836" width="0" style="478" hidden="1" customWidth="1"/>
    <col min="13837" max="13837" width="3.7109375" style="478" customWidth="1"/>
    <col min="13838" max="13838" width="11.140625" style="478" bestFit="1" customWidth="1"/>
    <col min="13839" max="14070" width="10.5703125" style="478"/>
    <col min="14071" max="14078" width="0" style="478" hidden="1" customWidth="1"/>
    <col min="14079" max="14081" width="3.7109375" style="478" customWidth="1"/>
    <col min="14082" max="14082" width="12.7109375" style="478" customWidth="1"/>
    <col min="14083" max="14083" width="47.42578125" style="478" customWidth="1"/>
    <col min="14084" max="14084" width="0" style="478" hidden="1" customWidth="1"/>
    <col min="14085" max="14085" width="24.7109375" style="478" customWidth="1"/>
    <col min="14086" max="14086" width="14.7109375" style="478" customWidth="1"/>
    <col min="14087" max="14088" width="15.7109375" style="478" customWidth="1"/>
    <col min="14089" max="14089" width="11.7109375" style="478" customWidth="1"/>
    <col min="14090" max="14090" width="6.42578125" style="478" bestFit="1" customWidth="1"/>
    <col min="14091" max="14091" width="11.7109375" style="478" customWidth="1"/>
    <col min="14092" max="14092" width="0" style="478" hidden="1" customWidth="1"/>
    <col min="14093" max="14093" width="3.7109375" style="478" customWidth="1"/>
    <col min="14094" max="14094" width="11.140625" style="478" bestFit="1" customWidth="1"/>
    <col min="14095" max="14326" width="10.5703125" style="478"/>
    <col min="14327" max="14334" width="0" style="478" hidden="1" customWidth="1"/>
    <col min="14335" max="14337" width="3.7109375" style="478" customWidth="1"/>
    <col min="14338" max="14338" width="12.7109375" style="478" customWidth="1"/>
    <col min="14339" max="14339" width="47.42578125" style="478" customWidth="1"/>
    <col min="14340" max="14340" width="0" style="478" hidden="1" customWidth="1"/>
    <col min="14341" max="14341" width="24.7109375" style="478" customWidth="1"/>
    <col min="14342" max="14342" width="14.7109375" style="478" customWidth="1"/>
    <col min="14343" max="14344" width="15.7109375" style="478" customWidth="1"/>
    <col min="14345" max="14345" width="11.7109375" style="478" customWidth="1"/>
    <col min="14346" max="14346" width="6.42578125" style="478" bestFit="1" customWidth="1"/>
    <col min="14347" max="14347" width="11.7109375" style="478" customWidth="1"/>
    <col min="14348" max="14348" width="0" style="478" hidden="1" customWidth="1"/>
    <col min="14349" max="14349" width="3.7109375" style="478" customWidth="1"/>
    <col min="14350" max="14350" width="11.140625" style="478" bestFit="1" customWidth="1"/>
    <col min="14351" max="14582" width="10.5703125" style="478"/>
    <col min="14583" max="14590" width="0" style="478" hidden="1" customWidth="1"/>
    <col min="14591" max="14593" width="3.7109375" style="478" customWidth="1"/>
    <col min="14594" max="14594" width="12.7109375" style="478" customWidth="1"/>
    <col min="14595" max="14595" width="47.42578125" style="478" customWidth="1"/>
    <col min="14596" max="14596" width="0" style="478" hidden="1" customWidth="1"/>
    <col min="14597" max="14597" width="24.7109375" style="478" customWidth="1"/>
    <col min="14598" max="14598" width="14.7109375" style="478" customWidth="1"/>
    <col min="14599" max="14600" width="15.7109375" style="478" customWidth="1"/>
    <col min="14601" max="14601" width="11.7109375" style="478" customWidth="1"/>
    <col min="14602" max="14602" width="6.42578125" style="478" bestFit="1" customWidth="1"/>
    <col min="14603" max="14603" width="11.7109375" style="478" customWidth="1"/>
    <col min="14604" max="14604" width="0" style="478" hidden="1" customWidth="1"/>
    <col min="14605" max="14605" width="3.7109375" style="478" customWidth="1"/>
    <col min="14606" max="14606" width="11.140625" style="478" bestFit="1" customWidth="1"/>
    <col min="14607" max="14838" width="10.5703125" style="478"/>
    <col min="14839" max="14846" width="0" style="478" hidden="1" customWidth="1"/>
    <col min="14847" max="14849" width="3.7109375" style="478" customWidth="1"/>
    <col min="14850" max="14850" width="12.7109375" style="478" customWidth="1"/>
    <col min="14851" max="14851" width="47.42578125" style="478" customWidth="1"/>
    <col min="14852" max="14852" width="0" style="478" hidden="1" customWidth="1"/>
    <col min="14853" max="14853" width="24.7109375" style="478" customWidth="1"/>
    <col min="14854" max="14854" width="14.7109375" style="478" customWidth="1"/>
    <col min="14855" max="14856" width="15.7109375" style="478" customWidth="1"/>
    <col min="14857" max="14857" width="11.7109375" style="478" customWidth="1"/>
    <col min="14858" max="14858" width="6.42578125" style="478" bestFit="1" customWidth="1"/>
    <col min="14859" max="14859" width="11.7109375" style="478" customWidth="1"/>
    <col min="14860" max="14860" width="0" style="478" hidden="1" customWidth="1"/>
    <col min="14861" max="14861" width="3.7109375" style="478" customWidth="1"/>
    <col min="14862" max="14862" width="11.140625" style="478" bestFit="1" customWidth="1"/>
    <col min="14863" max="15094" width="10.5703125" style="478"/>
    <col min="15095" max="15102" width="0" style="478" hidden="1" customWidth="1"/>
    <col min="15103" max="15105" width="3.7109375" style="478" customWidth="1"/>
    <col min="15106" max="15106" width="12.7109375" style="478" customWidth="1"/>
    <col min="15107" max="15107" width="47.42578125" style="478" customWidth="1"/>
    <col min="15108" max="15108" width="0" style="478" hidden="1" customWidth="1"/>
    <col min="15109" max="15109" width="24.7109375" style="478" customWidth="1"/>
    <col min="15110" max="15110" width="14.7109375" style="478" customWidth="1"/>
    <col min="15111" max="15112" width="15.7109375" style="478" customWidth="1"/>
    <col min="15113" max="15113" width="11.7109375" style="478" customWidth="1"/>
    <col min="15114" max="15114" width="6.42578125" style="478" bestFit="1" customWidth="1"/>
    <col min="15115" max="15115" width="11.7109375" style="478" customWidth="1"/>
    <col min="15116" max="15116" width="0" style="478" hidden="1" customWidth="1"/>
    <col min="15117" max="15117" width="3.7109375" style="478" customWidth="1"/>
    <col min="15118" max="15118" width="11.140625" style="478" bestFit="1" customWidth="1"/>
    <col min="15119" max="15350" width="10.5703125" style="478"/>
    <col min="15351" max="15358" width="0" style="478" hidden="1" customWidth="1"/>
    <col min="15359" max="15361" width="3.7109375" style="478" customWidth="1"/>
    <col min="15362" max="15362" width="12.7109375" style="478" customWidth="1"/>
    <col min="15363" max="15363" width="47.42578125" style="478" customWidth="1"/>
    <col min="15364" max="15364" width="0" style="478" hidden="1" customWidth="1"/>
    <col min="15365" max="15365" width="24.7109375" style="478" customWidth="1"/>
    <col min="15366" max="15366" width="14.7109375" style="478" customWidth="1"/>
    <col min="15367" max="15368" width="15.7109375" style="478" customWidth="1"/>
    <col min="15369" max="15369" width="11.7109375" style="478" customWidth="1"/>
    <col min="15370" max="15370" width="6.42578125" style="478" bestFit="1" customWidth="1"/>
    <col min="15371" max="15371" width="11.7109375" style="478" customWidth="1"/>
    <col min="15372" max="15372" width="0" style="478" hidden="1" customWidth="1"/>
    <col min="15373" max="15373" width="3.7109375" style="478" customWidth="1"/>
    <col min="15374" max="15374" width="11.140625" style="478" bestFit="1" customWidth="1"/>
    <col min="15375" max="15606" width="10.5703125" style="478"/>
    <col min="15607" max="15614" width="0" style="478" hidden="1" customWidth="1"/>
    <col min="15615" max="15617" width="3.7109375" style="478" customWidth="1"/>
    <col min="15618" max="15618" width="12.7109375" style="478" customWidth="1"/>
    <col min="15619" max="15619" width="47.42578125" style="478" customWidth="1"/>
    <col min="15620" max="15620" width="0" style="478" hidden="1" customWidth="1"/>
    <col min="15621" max="15621" width="24.7109375" style="478" customWidth="1"/>
    <col min="15622" max="15622" width="14.7109375" style="478" customWidth="1"/>
    <col min="15623" max="15624" width="15.7109375" style="478" customWidth="1"/>
    <col min="15625" max="15625" width="11.7109375" style="478" customWidth="1"/>
    <col min="15626" max="15626" width="6.42578125" style="478" bestFit="1" customWidth="1"/>
    <col min="15627" max="15627" width="11.7109375" style="478" customWidth="1"/>
    <col min="15628" max="15628" width="0" style="478" hidden="1" customWidth="1"/>
    <col min="15629" max="15629" width="3.7109375" style="478" customWidth="1"/>
    <col min="15630" max="15630" width="11.140625" style="478" bestFit="1" customWidth="1"/>
    <col min="15631" max="15862" width="10.5703125" style="478"/>
    <col min="15863" max="15870" width="0" style="478" hidden="1" customWidth="1"/>
    <col min="15871" max="15873" width="3.7109375" style="478" customWidth="1"/>
    <col min="15874" max="15874" width="12.7109375" style="478" customWidth="1"/>
    <col min="15875" max="15875" width="47.42578125" style="478" customWidth="1"/>
    <col min="15876" max="15876" width="0" style="478" hidden="1" customWidth="1"/>
    <col min="15877" max="15877" width="24.7109375" style="478" customWidth="1"/>
    <col min="15878" max="15878" width="14.7109375" style="478" customWidth="1"/>
    <col min="15879" max="15880" width="15.7109375" style="478" customWidth="1"/>
    <col min="15881" max="15881" width="11.7109375" style="478" customWidth="1"/>
    <col min="15882" max="15882" width="6.42578125" style="478" bestFit="1" customWidth="1"/>
    <col min="15883" max="15883" width="11.7109375" style="478" customWidth="1"/>
    <col min="15884" max="15884" width="0" style="478" hidden="1" customWidth="1"/>
    <col min="15885" max="15885" width="3.7109375" style="478" customWidth="1"/>
    <col min="15886" max="15886" width="11.140625" style="478" bestFit="1" customWidth="1"/>
    <col min="15887" max="16118" width="10.5703125" style="478"/>
    <col min="16119" max="16126" width="0" style="478" hidden="1" customWidth="1"/>
    <col min="16127" max="16129" width="3.7109375" style="478" customWidth="1"/>
    <col min="16130" max="16130" width="12.7109375" style="478" customWidth="1"/>
    <col min="16131" max="16131" width="47.42578125" style="478" customWidth="1"/>
    <col min="16132" max="16132" width="0" style="478" hidden="1" customWidth="1"/>
    <col min="16133" max="16133" width="24.7109375" style="478" customWidth="1"/>
    <col min="16134" max="16134" width="14.7109375" style="478" customWidth="1"/>
    <col min="16135" max="16136" width="15.7109375" style="478" customWidth="1"/>
    <col min="16137" max="16137" width="11.7109375" style="478" customWidth="1"/>
    <col min="16138" max="16138" width="6.42578125" style="478" bestFit="1" customWidth="1"/>
    <col min="16139" max="16139" width="11.7109375" style="478" customWidth="1"/>
    <col min="16140" max="16140" width="0" style="478" hidden="1" customWidth="1"/>
    <col min="16141" max="16141" width="3.7109375" style="478" customWidth="1"/>
    <col min="16142" max="16142" width="11.140625" style="478" bestFit="1" customWidth="1"/>
    <col min="16143" max="16384" width="10.5703125" style="478"/>
  </cols>
  <sheetData>
    <row r="1" spans="1:29" hidden="1"/>
    <row r="2" spans="1:29" hidden="1"/>
    <row r="3" spans="1:29" hidden="1"/>
    <row r="4" spans="1:29" ht="3" customHeight="1">
      <c r="J4" s="483"/>
      <c r="K4" s="483"/>
      <c r="L4" s="479"/>
      <c r="M4" s="479"/>
      <c r="N4" s="479"/>
      <c r="O4" s="486"/>
      <c r="P4" s="486"/>
      <c r="Q4" s="486"/>
      <c r="R4" s="486"/>
      <c r="S4" s="486"/>
      <c r="T4" s="486"/>
      <c r="U4" s="486"/>
      <c r="V4" s="479"/>
    </row>
    <row r="5" spans="1:29" ht="22.5" customHeight="1">
      <c r="J5" s="483"/>
      <c r="K5" s="483"/>
      <c r="L5" s="1234" t="s">
        <v>688</v>
      </c>
      <c r="M5" s="1234"/>
      <c r="N5" s="1234"/>
      <c r="O5" s="1234"/>
      <c r="P5" s="1234"/>
      <c r="Q5" s="1234"/>
      <c r="R5" s="1234"/>
      <c r="S5" s="1234"/>
      <c r="T5" s="1234"/>
      <c r="U5" s="581"/>
      <c r="V5" s="499"/>
    </row>
    <row r="6" spans="1:29" ht="3" customHeight="1">
      <c r="J6" s="483"/>
      <c r="K6" s="483"/>
      <c r="L6" s="479"/>
      <c r="M6" s="479"/>
      <c r="N6" s="479"/>
      <c r="O6" s="482"/>
      <c r="P6" s="482"/>
      <c r="Q6" s="482"/>
      <c r="R6" s="482"/>
      <c r="S6" s="482"/>
      <c r="T6" s="482"/>
      <c r="U6" s="479"/>
    </row>
    <row r="7" spans="1:29" s="493" customFormat="1" ht="22.5">
      <c r="A7" s="507"/>
      <c r="B7" s="507"/>
      <c r="C7" s="507"/>
      <c r="D7" s="507"/>
      <c r="E7" s="507"/>
      <c r="F7" s="507"/>
      <c r="G7" s="507"/>
      <c r="H7" s="507"/>
      <c r="L7" s="501"/>
      <c r="M7" s="619" t="s">
        <v>503</v>
      </c>
      <c r="N7" s="668"/>
      <c r="O7" s="1253" t="str">
        <f>IF(NameOrPr_ch="",IF(NameOrPr="","",NameOrPr),NameOrPr_ch)</f>
        <v>Комитет по тарифам Санкт-Петербурга</v>
      </c>
      <c r="P7" s="1254"/>
      <c r="Q7" s="1254"/>
      <c r="R7" s="1254"/>
      <c r="S7" s="1254"/>
      <c r="T7" s="1255"/>
      <c r="U7" s="669"/>
      <c r="Y7" s="1015"/>
      <c r="Z7" s="507"/>
      <c r="AA7" s="507"/>
      <c r="AB7" s="507"/>
      <c r="AC7" s="507"/>
    </row>
    <row r="8" spans="1:29" s="572" customFormat="1" ht="18.75">
      <c r="A8" s="592"/>
      <c r="B8" s="592"/>
      <c r="C8" s="592"/>
      <c r="D8" s="592"/>
      <c r="E8" s="592"/>
      <c r="F8" s="592"/>
      <c r="G8" s="592"/>
      <c r="H8" s="592"/>
      <c r="L8" s="501"/>
      <c r="M8" s="619" t="s">
        <v>598</v>
      </c>
      <c r="N8" s="668"/>
      <c r="O8" s="1253" t="str">
        <f>IF(datePr_ch="",IF(datePr="","",datePr),datePr_ch)</f>
        <v>15.12.2021</v>
      </c>
      <c r="P8" s="1254"/>
      <c r="Q8" s="1254"/>
      <c r="R8" s="1254"/>
      <c r="S8" s="1254"/>
      <c r="T8" s="1255"/>
      <c r="U8" s="669"/>
      <c r="Y8" s="1015"/>
      <c r="Z8" s="592"/>
      <c r="AA8" s="592"/>
      <c r="AB8" s="592"/>
      <c r="AC8" s="592"/>
    </row>
    <row r="9" spans="1:29" s="493" customFormat="1" ht="18.75">
      <c r="A9" s="507"/>
      <c r="B9" s="507"/>
      <c r="C9" s="507"/>
      <c r="D9" s="507"/>
      <c r="E9" s="507"/>
      <c r="F9" s="507"/>
      <c r="G9" s="507"/>
      <c r="H9" s="507"/>
      <c r="L9" s="554"/>
      <c r="M9" s="619" t="s">
        <v>597</v>
      </c>
      <c r="N9" s="668"/>
      <c r="O9" s="1253" t="str">
        <f>IF(numberPr_ch="",IF(numberPr="","",numberPr),numberPr_ch)</f>
        <v>208-р</v>
      </c>
      <c r="P9" s="1254"/>
      <c r="Q9" s="1254"/>
      <c r="R9" s="1254"/>
      <c r="S9" s="1254"/>
      <c r="T9" s="1255"/>
      <c r="U9" s="669"/>
      <c r="Y9" s="1015"/>
      <c r="Z9" s="507"/>
      <c r="AA9" s="507"/>
      <c r="AB9" s="507"/>
      <c r="AC9" s="507"/>
    </row>
    <row r="10" spans="1:29" s="493" customFormat="1" ht="18.75">
      <c r="A10" s="507"/>
      <c r="B10" s="507"/>
      <c r="C10" s="507"/>
      <c r="D10" s="507"/>
      <c r="E10" s="507"/>
      <c r="F10" s="507"/>
      <c r="G10" s="507"/>
      <c r="H10" s="507"/>
      <c r="L10" s="554"/>
      <c r="M10" s="619" t="s">
        <v>502</v>
      </c>
      <c r="N10" s="668"/>
      <c r="O10" s="1253" t="str">
        <f>IF(IstPub_ch="",IF(IstPub="","",IstPub),IstPub_ch)</f>
        <v>официальный сайт Комитета по тарифам Санкт-Петербурга: http://tarifspb.ru/</v>
      </c>
      <c r="P10" s="1254"/>
      <c r="Q10" s="1254"/>
      <c r="R10" s="1254"/>
      <c r="S10" s="1254"/>
      <c r="T10" s="1255"/>
      <c r="U10" s="669"/>
      <c r="Y10" s="1015"/>
      <c r="Z10" s="507"/>
      <c r="AA10" s="507"/>
      <c r="AB10" s="507"/>
      <c r="AC10" s="507"/>
    </row>
    <row r="11" spans="1:29" s="615" customFormat="1" ht="18.75" hidden="1">
      <c r="A11" s="616"/>
      <c r="B11" s="616"/>
      <c r="C11" s="616"/>
      <c r="D11" s="616"/>
      <c r="E11" s="616"/>
      <c r="F11" s="616"/>
      <c r="G11" s="616"/>
      <c r="H11" s="616"/>
      <c r="L11" s="754"/>
      <c r="M11" s="752"/>
      <c r="O11" s="751"/>
      <c r="P11" s="751"/>
      <c r="Q11" s="773" t="s">
        <v>723</v>
      </c>
      <c r="R11" s="773" t="s">
        <v>724</v>
      </c>
      <c r="S11" s="751"/>
      <c r="T11" s="751"/>
      <c r="U11" s="669"/>
      <c r="Y11" s="775"/>
      <c r="Z11" s="616"/>
      <c r="AA11" s="616"/>
      <c r="AB11" s="616"/>
      <c r="AC11" s="616"/>
    </row>
    <row r="12" spans="1:29" s="493" customFormat="1" ht="11.25" hidden="1">
      <c r="A12" s="507"/>
      <c r="B12" s="507"/>
      <c r="C12" s="507"/>
      <c r="D12" s="507"/>
      <c r="E12" s="507"/>
      <c r="F12" s="507"/>
      <c r="G12" s="507"/>
      <c r="H12" s="507"/>
      <c r="L12" s="1235"/>
      <c r="M12" s="1235"/>
      <c r="N12" s="490"/>
      <c r="O12" s="769"/>
      <c r="P12" s="769"/>
      <c r="Q12" s="769"/>
      <c r="R12" s="769"/>
      <c r="S12" s="769"/>
      <c r="T12" s="769"/>
      <c r="U12" s="488"/>
      <c r="V12" s="505" t="s">
        <v>373</v>
      </c>
      <c r="Y12" s="1015"/>
      <c r="Z12" s="507"/>
      <c r="AA12" s="507"/>
      <c r="AB12" s="507"/>
      <c r="AC12" s="507"/>
    </row>
    <row r="13" spans="1:29" ht="15" customHeight="1">
      <c r="J13" s="483"/>
      <c r="K13" s="483"/>
      <c r="L13" s="479"/>
      <c r="M13" s="479"/>
      <c r="N13" s="479"/>
      <c r="O13" s="601"/>
      <c r="P13" s="601"/>
      <c r="Q13" s="1252"/>
      <c r="R13" s="1252"/>
      <c r="S13" s="1252"/>
      <c r="T13" s="1252"/>
      <c r="U13" s="1252"/>
      <c r="V13" s="1252"/>
    </row>
    <row r="14" spans="1:29">
      <c r="J14" s="483"/>
      <c r="K14" s="483"/>
      <c r="L14" s="1163" t="s">
        <v>454</v>
      </c>
      <c r="M14" s="1163"/>
      <c r="N14" s="1163"/>
      <c r="O14" s="1163"/>
      <c r="P14" s="1163"/>
      <c r="Q14" s="1163"/>
      <c r="R14" s="1163"/>
      <c r="S14" s="1163"/>
      <c r="T14" s="1163"/>
      <c r="U14" s="1163"/>
      <c r="V14" s="1163"/>
      <c r="W14" s="1163"/>
      <c r="X14" s="1163" t="s">
        <v>455</v>
      </c>
    </row>
    <row r="15" spans="1:29" ht="14.25" customHeight="1">
      <c r="J15" s="483"/>
      <c r="K15" s="483"/>
      <c r="L15" s="1218" t="s">
        <v>92</v>
      </c>
      <c r="M15" s="1218" t="s">
        <v>628</v>
      </c>
      <c r="N15" s="536"/>
      <c r="O15" s="1218" t="s">
        <v>629</v>
      </c>
      <c r="P15" s="1272" t="s">
        <v>630</v>
      </c>
      <c r="Q15" s="1272" t="s">
        <v>643</v>
      </c>
      <c r="R15" s="1272"/>
      <c r="S15" s="1272"/>
      <c r="T15" s="1272"/>
      <c r="U15" s="1272"/>
      <c r="V15" s="1218" t="s">
        <v>341</v>
      </c>
      <c r="W15" s="1251" t="s">
        <v>275</v>
      </c>
      <c r="X15" s="1163"/>
    </row>
    <row r="16" spans="1:29" s="525" customFormat="1" ht="25.5" customHeight="1">
      <c r="A16" s="587"/>
      <c r="B16" s="587"/>
      <c r="C16" s="587"/>
      <c r="D16" s="587"/>
      <c r="E16" s="587"/>
      <c r="F16" s="587"/>
      <c r="G16" s="593"/>
      <c r="H16" s="593"/>
      <c r="I16" s="533"/>
      <c r="J16" s="531"/>
      <c r="K16" s="531"/>
      <c r="L16" s="1218"/>
      <c r="M16" s="1218"/>
      <c r="N16" s="536"/>
      <c r="O16" s="1218"/>
      <c r="P16" s="1272"/>
      <c r="Q16" s="1272" t="s">
        <v>681</v>
      </c>
      <c r="R16" s="1272"/>
      <c r="S16" s="1261" t="s">
        <v>656</v>
      </c>
      <c r="T16" s="1261"/>
      <c r="U16" s="1261"/>
      <c r="V16" s="1218"/>
      <c r="W16" s="1251"/>
      <c r="X16" s="1163"/>
      <c r="Y16" s="1010"/>
      <c r="Z16" s="587"/>
      <c r="AA16" s="587"/>
      <c r="AB16" s="587"/>
      <c r="AC16" s="587"/>
    </row>
    <row r="17" spans="1:29" ht="14.25" customHeight="1">
      <c r="J17" s="483"/>
      <c r="K17" s="483"/>
      <c r="L17" s="1218"/>
      <c r="M17" s="1218"/>
      <c r="N17" s="536"/>
      <c r="O17" s="1218"/>
      <c r="P17" s="1272"/>
      <c r="Q17" s="536" t="s">
        <v>679</v>
      </c>
      <c r="R17" s="536" t="s">
        <v>680</v>
      </c>
      <c r="S17" s="538" t="s">
        <v>274</v>
      </c>
      <c r="T17" s="1263" t="s">
        <v>273</v>
      </c>
      <c r="U17" s="1263"/>
      <c r="V17" s="1218"/>
      <c r="W17" s="1251"/>
      <c r="X17" s="1163"/>
    </row>
    <row r="18" spans="1:29">
      <c r="J18" s="483"/>
      <c r="K18" s="491">
        <v>1</v>
      </c>
      <c r="L18" s="480" t="s">
        <v>93</v>
      </c>
      <c r="M18" s="480" t="s">
        <v>49</v>
      </c>
      <c r="N18" s="498" t="s">
        <v>49</v>
      </c>
      <c r="O18" s="489">
        <f t="shared" ref="O18:T18" ca="1" si="0">OFFSET(O18,0,-1)+1</f>
        <v>3</v>
      </c>
      <c r="P18" s="489">
        <f t="shared" ca="1" si="0"/>
        <v>4</v>
      </c>
      <c r="Q18" s="489">
        <f t="shared" ca="1" si="0"/>
        <v>5</v>
      </c>
      <c r="R18" s="489">
        <f t="shared" ca="1" si="0"/>
        <v>6</v>
      </c>
      <c r="S18" s="489">
        <f t="shared" ca="1" si="0"/>
        <v>7</v>
      </c>
      <c r="T18" s="1273">
        <f t="shared" ca="1" si="0"/>
        <v>8</v>
      </c>
      <c r="U18" s="1273"/>
      <c r="V18" s="489">
        <f ca="1">OFFSET(V18,0,-2)+1</f>
        <v>9</v>
      </c>
      <c r="W18" s="525"/>
      <c r="X18" s="489">
        <f ca="1">OFFSET(X18,0,-2)+1</f>
        <v>10</v>
      </c>
    </row>
    <row r="19" spans="1:29" ht="22.5">
      <c r="A19" s="1237">
        <v>1</v>
      </c>
      <c r="B19" s="982"/>
      <c r="C19" s="982"/>
      <c r="D19" s="982"/>
      <c r="E19" s="982"/>
      <c r="F19" s="982"/>
      <c r="G19" s="983"/>
      <c r="H19" s="983"/>
      <c r="I19" s="985"/>
      <c r="J19" s="977"/>
      <c r="K19" s="977"/>
      <c r="L19" s="595">
        <f>mergeValue(A19)</f>
        <v>1</v>
      </c>
      <c r="M19" s="643" t="s">
        <v>20</v>
      </c>
      <c r="N19" s="582"/>
      <c r="O19" s="1250"/>
      <c r="P19" s="1250"/>
      <c r="Q19" s="1250"/>
      <c r="R19" s="1250"/>
      <c r="S19" s="1250"/>
      <c r="T19" s="1250"/>
      <c r="U19" s="1250"/>
      <c r="V19" s="1250"/>
      <c r="W19" s="1250"/>
      <c r="X19" s="583" t="s">
        <v>477</v>
      </c>
    </row>
    <row r="20" spans="1:29" ht="22.5">
      <c r="A20" s="1237"/>
      <c r="B20" s="1237">
        <v>1</v>
      </c>
      <c r="C20" s="982"/>
      <c r="D20" s="982"/>
      <c r="E20" s="982"/>
      <c r="F20" s="982"/>
      <c r="G20" s="987"/>
      <c r="H20" s="984"/>
      <c r="I20" s="989"/>
      <c r="J20" s="974"/>
      <c r="K20" s="973"/>
      <c r="L20" s="595" t="str">
        <f>mergeValue(A20) &amp;"."&amp; mergeValue(B20)</f>
        <v>1.1</v>
      </c>
      <c r="M20" s="548" t="s">
        <v>16</v>
      </c>
      <c r="N20" s="582"/>
      <c r="O20" s="1250"/>
      <c r="P20" s="1250"/>
      <c r="Q20" s="1250"/>
      <c r="R20" s="1250"/>
      <c r="S20" s="1250"/>
      <c r="T20" s="1250"/>
      <c r="U20" s="1250"/>
      <c r="V20" s="1250"/>
      <c r="W20" s="1250"/>
      <c r="X20" s="583" t="s">
        <v>478</v>
      </c>
    </row>
    <row r="21" spans="1:29" ht="22.5">
      <c r="A21" s="1237"/>
      <c r="B21" s="1237"/>
      <c r="C21" s="1237">
        <v>1</v>
      </c>
      <c r="D21" s="982"/>
      <c r="E21" s="982"/>
      <c r="F21" s="982"/>
      <c r="G21" s="987"/>
      <c r="H21" s="984"/>
      <c r="I21" s="990"/>
      <c r="J21" s="974"/>
      <c r="K21" s="973"/>
      <c r="L21" s="595" t="str">
        <f>mergeValue(A21) &amp;"."&amp; mergeValue(B21)&amp;"."&amp; mergeValue(C21)</f>
        <v>1.1.1</v>
      </c>
      <c r="M21" s="549" t="s">
        <v>7</v>
      </c>
      <c r="N21" s="582"/>
      <c r="O21" s="1250"/>
      <c r="P21" s="1250"/>
      <c r="Q21" s="1250"/>
      <c r="R21" s="1250"/>
      <c r="S21" s="1250"/>
      <c r="T21" s="1250"/>
      <c r="U21" s="1250"/>
      <c r="V21" s="1250"/>
      <c r="W21" s="1250"/>
      <c r="X21" s="583" t="s">
        <v>635</v>
      </c>
    </row>
    <row r="22" spans="1:29">
      <c r="A22" s="1237"/>
      <c r="B22" s="1237"/>
      <c r="C22" s="1237"/>
      <c r="D22" s="1237">
        <v>1</v>
      </c>
      <c r="E22" s="982"/>
      <c r="F22" s="982"/>
      <c r="G22" s="987"/>
      <c r="H22" s="984"/>
      <c r="I22" s="990"/>
      <c r="J22" s="988"/>
      <c r="K22" s="973"/>
      <c r="L22" s="595" t="str">
        <f>mergeValue(A22) &amp;"."&amp; mergeValue(B22)&amp;"."&amp; mergeValue(C22)&amp;"."&amp; mergeValue(D22)</f>
        <v>1.1.1.1</v>
      </c>
      <c r="M22" s="550" t="s">
        <v>22</v>
      </c>
      <c r="N22" s="582"/>
      <c r="O22" s="1250"/>
      <c r="P22" s="1250"/>
      <c r="Q22" s="1250"/>
      <c r="R22" s="1250"/>
      <c r="S22" s="1250"/>
      <c r="T22" s="1250"/>
      <c r="U22" s="1250"/>
      <c r="V22" s="1250"/>
      <c r="W22" s="1250"/>
      <c r="X22" s="1022" t="s">
        <v>689</v>
      </c>
    </row>
    <row r="23" spans="1:29" ht="42.95" customHeight="1">
      <c r="A23" s="1237"/>
      <c r="B23" s="1237"/>
      <c r="C23" s="1237"/>
      <c r="D23" s="1237"/>
      <c r="E23" s="982">
        <v>1</v>
      </c>
      <c r="F23" s="982"/>
      <c r="G23" s="987"/>
      <c r="H23" s="984"/>
      <c r="I23" s="990"/>
      <c r="J23" s="988"/>
      <c r="K23" s="978"/>
      <c r="L23" s="595" t="str">
        <f>mergeValue(A23) &amp;"."&amp; mergeValue(B23)&amp;"."&amp; mergeValue(C23)&amp;"."&amp; mergeValue(D23)&amp;"."&amp; mergeValue(E23)</f>
        <v>1.1.1.1.1</v>
      </c>
      <c r="M23" s="1074"/>
      <c r="N23" s="544"/>
      <c r="O23" s="1076"/>
      <c r="P23" s="1077"/>
      <c r="Q23" s="673"/>
      <c r="R23" s="673"/>
      <c r="S23" s="1101"/>
      <c r="T23" s="652" t="s">
        <v>85</v>
      </c>
      <c r="U23" s="1099"/>
      <c r="V23" s="776" t="s">
        <v>85</v>
      </c>
      <c r="W23" s="841"/>
      <c r="X23" s="1208" t="s">
        <v>690</v>
      </c>
      <c r="Y23" s="1010" t="str">
        <f>strCheckDateTwo(N23:W23)</f>
        <v/>
      </c>
    </row>
    <row r="24" spans="1:29" hidden="1">
      <c r="A24" s="1237"/>
      <c r="B24" s="1237"/>
      <c r="C24" s="1237"/>
      <c r="D24" s="1237"/>
      <c r="E24" s="982"/>
      <c r="F24" s="982"/>
      <c r="G24" s="987"/>
      <c r="H24" s="984"/>
      <c r="I24" s="990"/>
      <c r="J24" s="988"/>
      <c r="K24" s="978"/>
      <c r="L24" s="633"/>
      <c r="M24" s="563"/>
      <c r="N24" s="648"/>
      <c r="O24" s="648"/>
      <c r="P24" s="648"/>
      <c r="Q24" s="648"/>
      <c r="R24" s="586" t="str">
        <f>S23 &amp; "-" &amp; U23</f>
        <v>-</v>
      </c>
      <c r="S24" s="514"/>
      <c r="T24" s="588"/>
      <c r="U24" s="514"/>
      <c r="V24" s="648"/>
      <c r="W24" s="840"/>
      <c r="X24" s="1209"/>
    </row>
    <row r="25" spans="1:29" ht="15" customHeight="1">
      <c r="A25" s="1237"/>
      <c r="B25" s="1237"/>
      <c r="C25" s="1237"/>
      <c r="D25" s="1237"/>
      <c r="E25" s="982"/>
      <c r="F25" s="982"/>
      <c r="G25" s="987"/>
      <c r="H25" s="984"/>
      <c r="I25" s="990"/>
      <c r="J25" s="988"/>
      <c r="K25" s="978"/>
      <c r="L25" s="540"/>
      <c r="M25" s="553" t="s">
        <v>5</v>
      </c>
      <c r="N25" s="551"/>
      <c r="O25" s="547"/>
      <c r="P25" s="547"/>
      <c r="Q25" s="547"/>
      <c r="R25" s="547"/>
      <c r="S25" s="575"/>
      <c r="T25" s="566"/>
      <c r="U25" s="565"/>
      <c r="V25" s="551"/>
      <c r="W25" s="551"/>
      <c r="X25" s="1210"/>
    </row>
    <row r="26" spans="1:29" s="477" customFormat="1" ht="15" customHeight="1">
      <c r="A26" s="1237"/>
      <c r="B26" s="1237"/>
      <c r="C26" s="1237"/>
      <c r="D26" s="986"/>
      <c r="E26" s="986"/>
      <c r="F26" s="986"/>
      <c r="G26" s="987"/>
      <c r="H26" s="986"/>
      <c r="I26" s="990"/>
      <c r="J26" s="976"/>
      <c r="K26" s="980"/>
      <c r="L26" s="540"/>
      <c r="M26" s="552" t="s">
        <v>17</v>
      </c>
      <c r="N26" s="551"/>
      <c r="O26" s="547"/>
      <c r="P26" s="547"/>
      <c r="Q26" s="547"/>
      <c r="R26" s="547"/>
      <c r="S26" s="575"/>
      <c r="T26" s="566"/>
      <c r="U26" s="565"/>
      <c r="V26" s="551"/>
      <c r="W26" s="566"/>
      <c r="X26" s="1006"/>
      <c r="Y26" s="1079"/>
      <c r="Z26" s="503"/>
      <c r="AA26" s="503"/>
      <c r="AB26" s="503"/>
      <c r="AC26" s="503"/>
    </row>
    <row r="27" spans="1:29" s="477" customFormat="1" ht="15" customHeight="1">
      <c r="A27" s="1237"/>
      <c r="B27" s="1237"/>
      <c r="C27" s="986"/>
      <c r="D27" s="986"/>
      <c r="E27" s="986"/>
      <c r="F27" s="986"/>
      <c r="G27" s="987"/>
      <c r="H27" s="986"/>
      <c r="I27" s="981"/>
      <c r="J27" s="976"/>
      <c r="K27" s="980"/>
      <c r="L27" s="540"/>
      <c r="M27" s="551" t="s">
        <v>18</v>
      </c>
      <c r="N27" s="551"/>
      <c r="O27" s="547"/>
      <c r="P27" s="547"/>
      <c r="Q27" s="547"/>
      <c r="R27" s="547"/>
      <c r="S27" s="575"/>
      <c r="T27" s="566"/>
      <c r="U27" s="565"/>
      <c r="V27" s="551"/>
      <c r="W27" s="566"/>
      <c r="X27" s="562"/>
      <c r="Y27" s="1079"/>
      <c r="Z27" s="503"/>
      <c r="AA27" s="503"/>
      <c r="AB27" s="503"/>
      <c r="AC27" s="503"/>
    </row>
    <row r="28" spans="1:29" s="477" customFormat="1" ht="15" customHeight="1">
      <c r="A28" s="1237"/>
      <c r="B28" s="986"/>
      <c r="C28" s="986"/>
      <c r="D28" s="986"/>
      <c r="E28" s="986"/>
      <c r="F28" s="986"/>
      <c r="G28" s="987"/>
      <c r="H28" s="986"/>
      <c r="I28" s="981"/>
      <c r="J28" s="976"/>
      <c r="K28" s="980"/>
      <c r="L28" s="540"/>
      <c r="M28" s="560" t="s">
        <v>19</v>
      </c>
      <c r="N28" s="551"/>
      <c r="O28" s="547"/>
      <c r="P28" s="547"/>
      <c r="Q28" s="547"/>
      <c r="R28" s="547"/>
      <c r="S28" s="575"/>
      <c r="T28" s="566"/>
      <c r="U28" s="565"/>
      <c r="V28" s="551"/>
      <c r="W28" s="566"/>
      <c r="X28" s="562"/>
      <c r="Y28" s="1079"/>
      <c r="Z28" s="503"/>
      <c r="AA28" s="503"/>
      <c r="AB28" s="503"/>
      <c r="AC28" s="503"/>
    </row>
    <row r="29" spans="1:29" s="477" customFormat="1" ht="15" customHeight="1">
      <c r="A29" s="972"/>
      <c r="B29" s="972"/>
      <c r="C29" s="972"/>
      <c r="D29" s="972"/>
      <c r="E29" s="972"/>
      <c r="F29" s="972"/>
      <c r="G29" s="979"/>
      <c r="H29" s="980"/>
      <c r="I29" s="975"/>
      <c r="J29" s="976"/>
      <c r="K29" s="972"/>
      <c r="L29" s="540"/>
      <c r="M29" s="567" t="s">
        <v>309</v>
      </c>
      <c r="N29" s="551"/>
      <c r="O29" s="547"/>
      <c r="P29" s="547"/>
      <c r="Q29" s="547"/>
      <c r="R29" s="547"/>
      <c r="S29" s="575"/>
      <c r="T29" s="566"/>
      <c r="U29" s="565"/>
      <c r="V29" s="551"/>
      <c r="W29" s="566"/>
      <c r="X29" s="562"/>
      <c r="Y29" s="1079"/>
      <c r="Z29" s="503"/>
      <c r="AA29" s="503"/>
      <c r="AB29" s="503"/>
      <c r="AC29" s="503"/>
    </row>
    <row r="30" spans="1:29" ht="3" customHeight="1"/>
    <row r="31" spans="1:29" ht="96" customHeight="1">
      <c r="L31" s="1">
        <v>1</v>
      </c>
      <c r="M31" s="1201" t="s">
        <v>691</v>
      </c>
      <c r="N31" s="1201"/>
      <c r="O31" s="1201"/>
      <c r="P31" s="1201"/>
      <c r="Q31" s="1201"/>
      <c r="R31" s="1201"/>
      <c r="S31" s="1201"/>
      <c r="T31" s="1201"/>
      <c r="U31" s="1201"/>
      <c r="V31" s="1201"/>
      <c r="W31" s="1201"/>
      <c r="X31" s="1201"/>
      <c r="Y31" s="1100"/>
      <c r="Z31" s="518"/>
      <c r="AA31" s="518"/>
      <c r="AB31" s="518"/>
      <c r="AC31" s="518"/>
    </row>
    <row r="32" spans="1:29">
      <c r="M32" s="517"/>
      <c r="N32" s="517"/>
      <c r="O32" s="517"/>
      <c r="P32" s="517"/>
      <c r="Q32" s="517"/>
      <c r="R32" s="517"/>
      <c r="S32" s="517"/>
      <c r="T32" s="517"/>
      <c r="U32" s="517"/>
      <c r="V32" s="517"/>
      <c r="W32" s="517"/>
      <c r="X32" s="517"/>
      <c r="Y32" s="1016"/>
      <c r="Z32" s="508"/>
      <c r="AA32" s="508"/>
      <c r="AB32" s="508"/>
      <c r="AC32" s="508"/>
    </row>
  </sheetData>
  <sheetProtection password="FA9C" sheet="1" objects="1" scenarios="1" formatColumns="0" formatRows="0"/>
  <dataConsolidate/>
  <mergeCells count="30">
    <mergeCell ref="A19:A28"/>
    <mergeCell ref="O19:W19"/>
    <mergeCell ref="B20:B27"/>
    <mergeCell ref="O20:W20"/>
    <mergeCell ref="C21:C26"/>
    <mergeCell ref="D22:D25"/>
    <mergeCell ref="O22:W22"/>
    <mergeCell ref="L5:T5"/>
    <mergeCell ref="T18:U18"/>
    <mergeCell ref="V15:V17"/>
    <mergeCell ref="W15:W17"/>
    <mergeCell ref="L15:L17"/>
    <mergeCell ref="M15:M17"/>
    <mergeCell ref="O15:O17"/>
    <mergeCell ref="T17:U17"/>
    <mergeCell ref="L12:M12"/>
    <mergeCell ref="Q13:V13"/>
    <mergeCell ref="O9:T9"/>
    <mergeCell ref="O10:T10"/>
    <mergeCell ref="M31:X31"/>
    <mergeCell ref="P15:P17"/>
    <mergeCell ref="L14:W14"/>
    <mergeCell ref="O7:T7"/>
    <mergeCell ref="O8:T8"/>
    <mergeCell ref="Q15:U15"/>
    <mergeCell ref="S16:U16"/>
    <mergeCell ref="Q16:R16"/>
    <mergeCell ref="O21:W21"/>
    <mergeCell ref="X14:X17"/>
    <mergeCell ref="X23:X25"/>
  </mergeCells>
  <dataValidations count="8">
    <dataValidation allowBlank="1" prompt="Для выбора выполните двойной щелчок левой клавиши мыши по соответствующей ячейке." sqref="IX25:JJ29 ST25:TF29 ACP25:ADB29 AML25:AMX29 AWH25:AWT29 BGD25:BGP29 BPZ25:BQL29 BZV25:CAH29 CJR25:CKD29 CTN25:CTZ29 DDJ25:DDV29 DNF25:DNR29 DXB25:DXN29 EGX25:EHJ29 EQT25:ERF29 FAP25:FBB29 FKL25:FKX29 FUH25:FUT29 GED25:GEP29 GNZ25:GOL29 GXV25:GYH29 HHR25:HID29 HRN25:HRZ29 IBJ25:IBV29 ILF25:ILR29 IVB25:IVN29 JEX25:JFJ29 JOT25:JPF29 JYP25:JZB29 KIL25:KIX29 KSH25:KST29 LCD25:LCP29 LLZ25:LML29 LVV25:LWH29 MFR25:MGD29 MPN25:MPZ29 MZJ25:MZV29 NJF25:NJR29 NTB25:NTN29 OCX25:ODJ29 OMT25:ONF29 OWP25:OXB29 PGL25:PGX29 PQH25:PQT29 QAD25:QAP29 QJZ25:QKL29 QTV25:QUH29 RDR25:RED29 RNN25:RNZ29 RXJ25:RXV29 SHF25:SHR29 SRB25:SRN29 TAX25:TBJ29 TKT25:TLF29 TUP25:TVB29 UEL25:UEX29 UOH25:UOT29 UYD25:UYP29 VHZ25:VIL29 VRV25:VSH29 WBR25:WCD29 WLN25:WLZ29 WVJ25:WVV29 IX65561:JJ65565 ST65561:TF65565 ACP65561:ADB65565 AML65561:AMX65565 AWH65561:AWT65565 BGD65561:BGP65565 BPZ65561:BQL65565 BZV65561:CAH65565 CJR65561:CKD65565 CTN65561:CTZ65565 DDJ65561:DDV65565 DNF65561:DNR65565 DXB65561:DXN65565 EGX65561:EHJ65565 EQT65561:ERF65565 FAP65561:FBB65565 FKL65561:FKX65565 FUH65561:FUT65565 GED65561:GEP65565 GNZ65561:GOL65565 GXV65561:GYH65565 HHR65561:HID65565 HRN65561:HRZ65565 IBJ65561:IBV65565 ILF65561:ILR65565 IVB65561:IVN65565 JEX65561:JFJ65565 JOT65561:JPF65565 JYP65561:JZB65565 KIL65561:KIX65565 KSH65561:KST65565 LCD65561:LCP65565 LLZ65561:LML65565 LVV65561:LWH65565 MFR65561:MGD65565 MPN65561:MPZ65565 MZJ65561:MZV65565 NJF65561:NJR65565 NTB65561:NTN65565 OCX65561:ODJ65565 OMT65561:ONF65565 OWP65561:OXB65565 PGL65561:PGX65565 PQH65561:PQT65565 QAD65561:QAP65565 QJZ65561:QKL65565 QTV65561:QUH65565 RDR65561:RED65565 RNN65561:RNZ65565 RXJ65561:RXV65565 SHF65561:SHR65565 SRB65561:SRN65565 TAX65561:TBJ65565 TKT65561:TLF65565 TUP65561:TVB65565 UEL65561:UEX65565 UOH65561:UOT65565 UYD65561:UYP65565 VHZ65561:VIL65565 VRV65561:VSH65565 WBR65561:WCD65565 WLN65561:WLZ65565 WVJ65561:WVV65565 IX131097:JJ131101 ST131097:TF131101 ACP131097:ADB131101 AML131097:AMX131101 AWH131097:AWT131101 BGD131097:BGP131101 BPZ131097:BQL131101 BZV131097:CAH131101 CJR131097:CKD131101 CTN131097:CTZ131101 DDJ131097:DDV131101 DNF131097:DNR131101 DXB131097:DXN131101 EGX131097:EHJ131101 EQT131097:ERF131101 FAP131097:FBB131101 FKL131097:FKX131101 FUH131097:FUT131101 GED131097:GEP131101 GNZ131097:GOL131101 GXV131097:GYH131101 HHR131097:HID131101 HRN131097:HRZ131101 IBJ131097:IBV131101 ILF131097:ILR131101 IVB131097:IVN131101 JEX131097:JFJ131101 JOT131097:JPF131101 JYP131097:JZB131101 KIL131097:KIX131101 KSH131097:KST131101 LCD131097:LCP131101 LLZ131097:LML131101 LVV131097:LWH131101 MFR131097:MGD131101 MPN131097:MPZ131101 MZJ131097:MZV131101 NJF131097:NJR131101 NTB131097:NTN131101 OCX131097:ODJ131101 OMT131097:ONF131101 OWP131097:OXB131101 PGL131097:PGX131101 PQH131097:PQT131101 QAD131097:QAP131101 QJZ131097:QKL131101 QTV131097:QUH131101 RDR131097:RED131101 RNN131097:RNZ131101 RXJ131097:RXV131101 SHF131097:SHR131101 SRB131097:SRN131101 TAX131097:TBJ131101 TKT131097:TLF131101 TUP131097:TVB131101 UEL131097:UEX131101 UOH131097:UOT131101 UYD131097:UYP131101 VHZ131097:VIL131101 VRV131097:VSH131101 WBR131097:WCD131101 WLN131097:WLZ131101 WVJ131097:WVV131101 IX196633:JJ196637 ST196633:TF196637 ACP196633:ADB196637 AML196633:AMX196637 AWH196633:AWT196637 BGD196633:BGP196637 BPZ196633:BQL196637 BZV196633:CAH196637 CJR196633:CKD196637 CTN196633:CTZ196637 DDJ196633:DDV196637 DNF196633:DNR196637 DXB196633:DXN196637 EGX196633:EHJ196637 EQT196633:ERF196637 FAP196633:FBB196637 FKL196633:FKX196637 FUH196633:FUT196637 GED196633:GEP196637 GNZ196633:GOL196637 GXV196633:GYH196637 HHR196633:HID196637 HRN196633:HRZ196637 IBJ196633:IBV196637 ILF196633:ILR196637 IVB196633:IVN196637 JEX196633:JFJ196637 JOT196633:JPF196637 JYP196633:JZB196637 KIL196633:KIX196637 KSH196633:KST196637 LCD196633:LCP196637 LLZ196633:LML196637 LVV196633:LWH196637 MFR196633:MGD196637 MPN196633:MPZ196637 MZJ196633:MZV196637 NJF196633:NJR196637 NTB196633:NTN196637 OCX196633:ODJ196637 OMT196633:ONF196637 OWP196633:OXB196637 PGL196633:PGX196637 PQH196633:PQT196637 QAD196633:QAP196637 QJZ196633:QKL196637 QTV196633:QUH196637 RDR196633:RED196637 RNN196633:RNZ196637 RXJ196633:RXV196637 SHF196633:SHR196637 SRB196633:SRN196637 TAX196633:TBJ196637 TKT196633:TLF196637 TUP196633:TVB196637 UEL196633:UEX196637 UOH196633:UOT196637 UYD196633:UYP196637 VHZ196633:VIL196637 VRV196633:VSH196637 WBR196633:WCD196637 WLN196633:WLZ196637 WVJ196633:WVV196637 IX262169:JJ262173 ST262169:TF262173 ACP262169:ADB262173 AML262169:AMX262173 AWH262169:AWT262173 BGD262169:BGP262173 BPZ262169:BQL262173 BZV262169:CAH262173 CJR262169:CKD262173 CTN262169:CTZ262173 DDJ262169:DDV262173 DNF262169:DNR262173 DXB262169:DXN262173 EGX262169:EHJ262173 EQT262169:ERF262173 FAP262169:FBB262173 FKL262169:FKX262173 FUH262169:FUT262173 GED262169:GEP262173 GNZ262169:GOL262173 GXV262169:GYH262173 HHR262169:HID262173 HRN262169:HRZ262173 IBJ262169:IBV262173 ILF262169:ILR262173 IVB262169:IVN262173 JEX262169:JFJ262173 JOT262169:JPF262173 JYP262169:JZB262173 KIL262169:KIX262173 KSH262169:KST262173 LCD262169:LCP262173 LLZ262169:LML262173 LVV262169:LWH262173 MFR262169:MGD262173 MPN262169:MPZ262173 MZJ262169:MZV262173 NJF262169:NJR262173 NTB262169:NTN262173 OCX262169:ODJ262173 OMT262169:ONF262173 OWP262169:OXB262173 PGL262169:PGX262173 PQH262169:PQT262173 QAD262169:QAP262173 QJZ262169:QKL262173 QTV262169:QUH262173 RDR262169:RED262173 RNN262169:RNZ262173 RXJ262169:RXV262173 SHF262169:SHR262173 SRB262169:SRN262173 TAX262169:TBJ262173 TKT262169:TLF262173 TUP262169:TVB262173 UEL262169:UEX262173 UOH262169:UOT262173 UYD262169:UYP262173 VHZ262169:VIL262173 VRV262169:VSH262173 WBR262169:WCD262173 WLN262169:WLZ262173 WVJ262169:WVV262173 IX327705:JJ327709 ST327705:TF327709 ACP327705:ADB327709 AML327705:AMX327709 AWH327705:AWT327709 BGD327705:BGP327709 BPZ327705:BQL327709 BZV327705:CAH327709 CJR327705:CKD327709 CTN327705:CTZ327709 DDJ327705:DDV327709 DNF327705:DNR327709 DXB327705:DXN327709 EGX327705:EHJ327709 EQT327705:ERF327709 FAP327705:FBB327709 FKL327705:FKX327709 FUH327705:FUT327709 GED327705:GEP327709 GNZ327705:GOL327709 GXV327705:GYH327709 HHR327705:HID327709 HRN327705:HRZ327709 IBJ327705:IBV327709 ILF327705:ILR327709 IVB327705:IVN327709 JEX327705:JFJ327709 JOT327705:JPF327709 JYP327705:JZB327709 KIL327705:KIX327709 KSH327705:KST327709 LCD327705:LCP327709 LLZ327705:LML327709 LVV327705:LWH327709 MFR327705:MGD327709 MPN327705:MPZ327709 MZJ327705:MZV327709 NJF327705:NJR327709 NTB327705:NTN327709 OCX327705:ODJ327709 OMT327705:ONF327709 OWP327705:OXB327709 PGL327705:PGX327709 PQH327705:PQT327709 QAD327705:QAP327709 QJZ327705:QKL327709 QTV327705:QUH327709 RDR327705:RED327709 RNN327705:RNZ327709 RXJ327705:RXV327709 SHF327705:SHR327709 SRB327705:SRN327709 TAX327705:TBJ327709 TKT327705:TLF327709 TUP327705:TVB327709 UEL327705:UEX327709 UOH327705:UOT327709 UYD327705:UYP327709 VHZ327705:VIL327709 VRV327705:VSH327709 WBR327705:WCD327709 WLN327705:WLZ327709 WVJ327705:WVV327709 IX393241:JJ393245 ST393241:TF393245 ACP393241:ADB393245 AML393241:AMX393245 AWH393241:AWT393245 BGD393241:BGP393245 BPZ393241:BQL393245 BZV393241:CAH393245 CJR393241:CKD393245 CTN393241:CTZ393245 DDJ393241:DDV393245 DNF393241:DNR393245 DXB393241:DXN393245 EGX393241:EHJ393245 EQT393241:ERF393245 FAP393241:FBB393245 FKL393241:FKX393245 FUH393241:FUT393245 GED393241:GEP393245 GNZ393241:GOL393245 GXV393241:GYH393245 HHR393241:HID393245 HRN393241:HRZ393245 IBJ393241:IBV393245 ILF393241:ILR393245 IVB393241:IVN393245 JEX393241:JFJ393245 JOT393241:JPF393245 JYP393241:JZB393245 KIL393241:KIX393245 KSH393241:KST393245 LCD393241:LCP393245 LLZ393241:LML393245 LVV393241:LWH393245 MFR393241:MGD393245 MPN393241:MPZ393245 MZJ393241:MZV393245 NJF393241:NJR393245 NTB393241:NTN393245 OCX393241:ODJ393245 OMT393241:ONF393245 OWP393241:OXB393245 PGL393241:PGX393245 PQH393241:PQT393245 QAD393241:QAP393245 QJZ393241:QKL393245 QTV393241:QUH393245 RDR393241:RED393245 RNN393241:RNZ393245 RXJ393241:RXV393245 SHF393241:SHR393245 SRB393241:SRN393245 TAX393241:TBJ393245 TKT393241:TLF393245 TUP393241:TVB393245 UEL393241:UEX393245 UOH393241:UOT393245 UYD393241:UYP393245 VHZ393241:VIL393245 VRV393241:VSH393245 WBR393241:WCD393245 WLN393241:WLZ393245 WVJ393241:WVV393245 IX458777:JJ458781 ST458777:TF458781 ACP458777:ADB458781 AML458777:AMX458781 AWH458777:AWT458781 BGD458777:BGP458781 BPZ458777:BQL458781 BZV458777:CAH458781 CJR458777:CKD458781 CTN458777:CTZ458781 DDJ458777:DDV458781 DNF458777:DNR458781 DXB458777:DXN458781 EGX458777:EHJ458781 EQT458777:ERF458781 FAP458777:FBB458781 FKL458777:FKX458781 FUH458777:FUT458781 GED458777:GEP458781 GNZ458777:GOL458781 GXV458777:GYH458781 HHR458777:HID458781 HRN458777:HRZ458781 IBJ458777:IBV458781 ILF458777:ILR458781 IVB458777:IVN458781 JEX458777:JFJ458781 JOT458777:JPF458781 JYP458777:JZB458781 KIL458777:KIX458781 KSH458777:KST458781 LCD458777:LCP458781 LLZ458777:LML458781 LVV458777:LWH458781 MFR458777:MGD458781 MPN458777:MPZ458781 MZJ458777:MZV458781 NJF458777:NJR458781 NTB458777:NTN458781 OCX458777:ODJ458781 OMT458777:ONF458781 OWP458777:OXB458781 PGL458777:PGX458781 PQH458777:PQT458781 QAD458777:QAP458781 QJZ458777:QKL458781 QTV458777:QUH458781 RDR458777:RED458781 RNN458777:RNZ458781 RXJ458777:RXV458781 SHF458777:SHR458781 SRB458777:SRN458781 TAX458777:TBJ458781 TKT458777:TLF458781 TUP458777:TVB458781 UEL458777:UEX458781 UOH458777:UOT458781 UYD458777:UYP458781 VHZ458777:VIL458781 VRV458777:VSH458781 WBR458777:WCD458781 WLN458777:WLZ458781 WVJ458777:WVV458781 IX524313:JJ524317 ST524313:TF524317 ACP524313:ADB524317 AML524313:AMX524317 AWH524313:AWT524317 BGD524313:BGP524317 BPZ524313:BQL524317 BZV524313:CAH524317 CJR524313:CKD524317 CTN524313:CTZ524317 DDJ524313:DDV524317 DNF524313:DNR524317 DXB524313:DXN524317 EGX524313:EHJ524317 EQT524313:ERF524317 FAP524313:FBB524317 FKL524313:FKX524317 FUH524313:FUT524317 GED524313:GEP524317 GNZ524313:GOL524317 GXV524313:GYH524317 HHR524313:HID524317 HRN524313:HRZ524317 IBJ524313:IBV524317 ILF524313:ILR524317 IVB524313:IVN524317 JEX524313:JFJ524317 JOT524313:JPF524317 JYP524313:JZB524317 KIL524313:KIX524317 KSH524313:KST524317 LCD524313:LCP524317 LLZ524313:LML524317 LVV524313:LWH524317 MFR524313:MGD524317 MPN524313:MPZ524317 MZJ524313:MZV524317 NJF524313:NJR524317 NTB524313:NTN524317 OCX524313:ODJ524317 OMT524313:ONF524317 OWP524313:OXB524317 PGL524313:PGX524317 PQH524313:PQT524317 QAD524313:QAP524317 QJZ524313:QKL524317 QTV524313:QUH524317 RDR524313:RED524317 RNN524313:RNZ524317 RXJ524313:RXV524317 SHF524313:SHR524317 SRB524313:SRN524317 TAX524313:TBJ524317 TKT524313:TLF524317 TUP524313:TVB524317 UEL524313:UEX524317 UOH524313:UOT524317 UYD524313:UYP524317 VHZ524313:VIL524317 VRV524313:VSH524317 WBR524313:WCD524317 WLN524313:WLZ524317 WVJ524313:WVV524317 IX589849:JJ589853 ST589849:TF589853 ACP589849:ADB589853 AML589849:AMX589853 AWH589849:AWT589853 BGD589849:BGP589853 BPZ589849:BQL589853 BZV589849:CAH589853 CJR589849:CKD589853 CTN589849:CTZ589853 DDJ589849:DDV589853 DNF589849:DNR589853 DXB589849:DXN589853 EGX589849:EHJ589853 EQT589849:ERF589853 FAP589849:FBB589853 FKL589849:FKX589853 FUH589849:FUT589853 GED589849:GEP589853 GNZ589849:GOL589853 GXV589849:GYH589853 HHR589849:HID589853 HRN589849:HRZ589853 IBJ589849:IBV589853 ILF589849:ILR589853 IVB589849:IVN589853 JEX589849:JFJ589853 JOT589849:JPF589853 JYP589849:JZB589853 KIL589849:KIX589853 KSH589849:KST589853 LCD589849:LCP589853 LLZ589849:LML589853 LVV589849:LWH589853 MFR589849:MGD589853 MPN589849:MPZ589853 MZJ589849:MZV589853 NJF589849:NJR589853 NTB589849:NTN589853 OCX589849:ODJ589853 OMT589849:ONF589853 OWP589849:OXB589853 PGL589849:PGX589853 PQH589849:PQT589853 QAD589849:QAP589853 QJZ589849:QKL589853 QTV589849:QUH589853 RDR589849:RED589853 RNN589849:RNZ589853 RXJ589849:RXV589853 SHF589849:SHR589853 SRB589849:SRN589853 TAX589849:TBJ589853 TKT589849:TLF589853 TUP589849:TVB589853 UEL589849:UEX589853 UOH589849:UOT589853 UYD589849:UYP589853 VHZ589849:VIL589853 VRV589849:VSH589853 WBR589849:WCD589853 WLN589849:WLZ589853 WVJ589849:WVV589853 IX655385:JJ655389 ST655385:TF655389 ACP655385:ADB655389 AML655385:AMX655389 AWH655385:AWT655389 BGD655385:BGP655389 BPZ655385:BQL655389 BZV655385:CAH655389 CJR655385:CKD655389 CTN655385:CTZ655389 DDJ655385:DDV655389 DNF655385:DNR655389 DXB655385:DXN655389 EGX655385:EHJ655389 EQT655385:ERF655389 FAP655385:FBB655389 FKL655385:FKX655389 FUH655385:FUT655389 GED655385:GEP655389 GNZ655385:GOL655389 GXV655385:GYH655389 HHR655385:HID655389 HRN655385:HRZ655389 IBJ655385:IBV655389 ILF655385:ILR655389 IVB655385:IVN655389 JEX655385:JFJ655389 JOT655385:JPF655389 JYP655385:JZB655389 KIL655385:KIX655389 KSH655385:KST655389 LCD655385:LCP655389 LLZ655385:LML655389 LVV655385:LWH655389 MFR655385:MGD655389 MPN655385:MPZ655389 MZJ655385:MZV655389 NJF655385:NJR655389 NTB655385:NTN655389 OCX655385:ODJ655389 OMT655385:ONF655389 OWP655385:OXB655389 PGL655385:PGX655389 PQH655385:PQT655389 QAD655385:QAP655389 QJZ655385:QKL655389 QTV655385:QUH655389 RDR655385:RED655389 RNN655385:RNZ655389 RXJ655385:RXV655389 SHF655385:SHR655389 SRB655385:SRN655389 TAX655385:TBJ655389 TKT655385:TLF655389 TUP655385:TVB655389 UEL655385:UEX655389 UOH655385:UOT655389 UYD655385:UYP655389 VHZ655385:VIL655389 VRV655385:VSH655389 WBR655385:WCD655389 WLN655385:WLZ655389 WVJ655385:WVV655389 IX720921:JJ720925 ST720921:TF720925 ACP720921:ADB720925 AML720921:AMX720925 AWH720921:AWT720925 BGD720921:BGP720925 BPZ720921:BQL720925 BZV720921:CAH720925 CJR720921:CKD720925 CTN720921:CTZ720925 DDJ720921:DDV720925 DNF720921:DNR720925 DXB720921:DXN720925 EGX720921:EHJ720925 EQT720921:ERF720925 FAP720921:FBB720925 FKL720921:FKX720925 FUH720921:FUT720925 GED720921:GEP720925 GNZ720921:GOL720925 GXV720921:GYH720925 HHR720921:HID720925 HRN720921:HRZ720925 IBJ720921:IBV720925 ILF720921:ILR720925 IVB720921:IVN720925 JEX720921:JFJ720925 JOT720921:JPF720925 JYP720921:JZB720925 KIL720921:KIX720925 KSH720921:KST720925 LCD720921:LCP720925 LLZ720921:LML720925 LVV720921:LWH720925 MFR720921:MGD720925 MPN720921:MPZ720925 MZJ720921:MZV720925 NJF720921:NJR720925 NTB720921:NTN720925 OCX720921:ODJ720925 OMT720921:ONF720925 OWP720921:OXB720925 PGL720921:PGX720925 PQH720921:PQT720925 QAD720921:QAP720925 QJZ720921:QKL720925 QTV720921:QUH720925 RDR720921:RED720925 RNN720921:RNZ720925 RXJ720921:RXV720925 SHF720921:SHR720925 SRB720921:SRN720925 TAX720921:TBJ720925 TKT720921:TLF720925 TUP720921:TVB720925 UEL720921:UEX720925 UOH720921:UOT720925 UYD720921:UYP720925 VHZ720921:VIL720925 VRV720921:VSH720925 WBR720921:WCD720925 WLN720921:WLZ720925 WVJ720921:WVV720925 IX786457:JJ786461 ST786457:TF786461 ACP786457:ADB786461 AML786457:AMX786461 AWH786457:AWT786461 BGD786457:BGP786461 BPZ786457:BQL786461 BZV786457:CAH786461 CJR786457:CKD786461 CTN786457:CTZ786461 DDJ786457:DDV786461 DNF786457:DNR786461 DXB786457:DXN786461 EGX786457:EHJ786461 EQT786457:ERF786461 FAP786457:FBB786461 FKL786457:FKX786461 FUH786457:FUT786461 GED786457:GEP786461 GNZ786457:GOL786461 GXV786457:GYH786461 HHR786457:HID786461 HRN786457:HRZ786461 IBJ786457:IBV786461 ILF786457:ILR786461 IVB786457:IVN786461 JEX786457:JFJ786461 JOT786457:JPF786461 JYP786457:JZB786461 KIL786457:KIX786461 KSH786457:KST786461 LCD786457:LCP786461 LLZ786457:LML786461 LVV786457:LWH786461 MFR786457:MGD786461 MPN786457:MPZ786461 MZJ786457:MZV786461 NJF786457:NJR786461 NTB786457:NTN786461 OCX786457:ODJ786461 OMT786457:ONF786461 OWP786457:OXB786461 PGL786457:PGX786461 PQH786457:PQT786461 QAD786457:QAP786461 QJZ786457:QKL786461 QTV786457:QUH786461 RDR786457:RED786461 RNN786457:RNZ786461 RXJ786457:RXV786461 SHF786457:SHR786461 SRB786457:SRN786461 TAX786457:TBJ786461 TKT786457:TLF786461 TUP786457:TVB786461 UEL786457:UEX786461 UOH786457:UOT786461 UYD786457:UYP786461 VHZ786457:VIL786461 VRV786457:VSH786461 WBR786457:WCD786461 WLN786457:WLZ786461 WVJ786457:WVV786461 IX851993:JJ851997 ST851993:TF851997 ACP851993:ADB851997 AML851993:AMX851997 AWH851993:AWT851997 BGD851993:BGP851997 BPZ851993:BQL851997 BZV851993:CAH851997 CJR851993:CKD851997 CTN851993:CTZ851997 DDJ851993:DDV851997 DNF851993:DNR851997 DXB851993:DXN851997 EGX851993:EHJ851997 EQT851993:ERF851997 FAP851993:FBB851997 FKL851993:FKX851997 FUH851993:FUT851997 GED851993:GEP851997 GNZ851993:GOL851997 GXV851993:GYH851997 HHR851993:HID851997 HRN851993:HRZ851997 IBJ851993:IBV851997 ILF851993:ILR851997 IVB851993:IVN851997 JEX851993:JFJ851997 JOT851993:JPF851997 JYP851993:JZB851997 KIL851993:KIX851997 KSH851993:KST851997 LCD851993:LCP851997 LLZ851993:LML851997 LVV851993:LWH851997 MFR851993:MGD851997 MPN851993:MPZ851997 MZJ851993:MZV851997 NJF851993:NJR851997 NTB851993:NTN851997 OCX851993:ODJ851997 OMT851993:ONF851997 OWP851993:OXB851997 PGL851993:PGX851997 PQH851993:PQT851997 QAD851993:QAP851997 QJZ851993:QKL851997 QTV851993:QUH851997 RDR851993:RED851997 RNN851993:RNZ851997 RXJ851993:RXV851997 SHF851993:SHR851997 SRB851993:SRN851997 TAX851993:TBJ851997 TKT851993:TLF851997 TUP851993:TVB851997 UEL851993:UEX851997 UOH851993:UOT851997 UYD851993:UYP851997 VHZ851993:VIL851997 VRV851993:VSH851997 WBR851993:WCD851997 WLN851993:WLZ851997 WVJ851993:WVV851997 IX917529:JJ917533 ST917529:TF917533 ACP917529:ADB917533 AML917529:AMX917533 AWH917529:AWT917533 BGD917529:BGP917533 BPZ917529:BQL917533 BZV917529:CAH917533 CJR917529:CKD917533 CTN917529:CTZ917533 DDJ917529:DDV917533 DNF917529:DNR917533 DXB917529:DXN917533 EGX917529:EHJ917533 EQT917529:ERF917533 FAP917529:FBB917533 FKL917529:FKX917533 FUH917529:FUT917533 GED917529:GEP917533 GNZ917529:GOL917533 GXV917529:GYH917533 HHR917529:HID917533 HRN917529:HRZ917533 IBJ917529:IBV917533 ILF917529:ILR917533 IVB917529:IVN917533 JEX917529:JFJ917533 JOT917529:JPF917533 JYP917529:JZB917533 KIL917529:KIX917533 KSH917529:KST917533 LCD917529:LCP917533 LLZ917529:LML917533 LVV917529:LWH917533 MFR917529:MGD917533 MPN917529:MPZ917533 MZJ917529:MZV917533 NJF917529:NJR917533 NTB917529:NTN917533 OCX917529:ODJ917533 OMT917529:ONF917533 OWP917529:OXB917533 PGL917529:PGX917533 PQH917529:PQT917533 QAD917529:QAP917533 QJZ917529:QKL917533 QTV917529:QUH917533 RDR917529:RED917533 RNN917529:RNZ917533 RXJ917529:RXV917533 SHF917529:SHR917533 SRB917529:SRN917533 TAX917529:TBJ917533 TKT917529:TLF917533 TUP917529:TVB917533 UEL917529:UEX917533 UOH917529:UOT917533 UYD917529:UYP917533 VHZ917529:VIL917533 VRV917529:VSH917533 WBR917529:WCD917533 WLN917529:WLZ917533 WVJ917529:WVV917533 WVJ983065:WVV983069 IX983065:JJ983069 ST983065:TF983069 ACP983065:ADB983069 AML983065:AMX983069 AWH983065:AWT983069 BGD983065:BGP983069 BPZ983065:BQL983069 BZV983065:CAH983069 CJR983065:CKD983069 CTN983065:CTZ983069 DDJ983065:DDV983069 DNF983065:DNR983069 DXB983065:DXN983069 EGX983065:EHJ983069 EQT983065:ERF983069 FAP983065:FBB983069 FKL983065:FKX983069 FUH983065:FUT983069 GED983065:GEP983069 GNZ983065:GOL983069 GXV983065:GYH983069 HHR983065:HID983069 HRN983065:HRZ983069 IBJ983065:IBV983069 ILF983065:ILR983069 IVB983065:IVN983069 JEX983065:JFJ983069 JOT983065:JPF983069 JYP983065:JZB983069 KIL983065:KIX983069 KSH983065:KST983069 LCD983065:LCP983069 LLZ983065:LML983069 LVV983065:LWH983069 MFR983065:MGD983069 MPN983065:MPZ983069 MZJ983065:MZV983069 NJF983065:NJR983069 NTB983065:NTN983069 OCX983065:ODJ983069 OMT983065:ONF983069 OWP983065:OXB983069 PGL983065:PGX983069 PQH983065:PQT983069 QAD983065:QAP983069 QJZ983065:QKL983069 QTV983065:QUH983069 RDR983065:RED983069 RNN983065:RNZ983069 RXJ983065:RXV983069 SHF983065:SHR983069 SRB983065:SRN983069 TAX983065:TBJ983069 TKT983065:TLF983069 TUP983065:TVB983069 UEL983065:UEX983069 UOH983065:UOT983069 UYD983065:UYP983069 VHZ983065:VIL983069 VRV983065:VSH983069 WBR983065:WCD983069 WLN983065:WLZ983069 L983065:X983069 L65561:X65565 L131097:X131101 L196633:X196637 L262169:X262173 L327705:X327709 L393241:X393245 L458777:X458781 L524313:X524317 L589849:X589853 L655385:X655389 L720921:X720925 L786457:X786461 L851993:X851997 L917529:X917533"/>
    <dataValidation type="textLength" operator="lessThanOrEqual" allowBlank="1" showInputMessage="1" showErrorMessage="1" errorTitle="Ошибка" error="Допускается ввод не более 900 символов!" prompt="Укажите заявителя" sqref="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23 IY23 WVK98306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SU23">
      <formula1>900</formula1>
    </dataValidation>
    <dataValidation type="decimal" allowBlank="1" showErrorMessage="1" errorTitle="Ошибка" error="Допускается ввод только неотрицательных чисел!" sqref="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P23 JB23 WVN983063 P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P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P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P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P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P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P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P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P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P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P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P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P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P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P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SX23">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S23 JE23 TA23 U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U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U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U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U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U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U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U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U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U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U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U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U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U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U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VQ983063 S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S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S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S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S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S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S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S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S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S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S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S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S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S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S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TC23"/>
    <dataValidation type="decimal" allowBlank="1" showErrorMessage="1" errorTitle="Ошибка" error="Допускается ввод только действительных чисел!" sqref="ACU23:ACV23 AMQ23:AMR23 AWM23:AWN23 BGI23:BGJ23 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Q23:R23 JC23:JD23 WVO983063:WVP983063 Q65559:R65559 JC65559:JD65559 SY65559:SZ65559 ACU65559:ACV65559 AMQ65559:AMR65559 AWM65559:AWN65559 BGI65559:BGJ65559 BQE65559:BQF65559 CAA65559:CAB65559 CJW65559:CJX65559 CTS65559:CTT65559 DDO65559:DDP65559 DNK65559:DNL65559 DXG65559:DXH65559 EHC65559:EHD65559 EQY65559:EQZ65559 FAU65559:FAV65559 FKQ65559:FKR65559 FUM65559:FUN65559 GEI65559:GEJ65559 GOE65559:GOF65559 GYA65559:GYB65559 HHW65559:HHX65559 HRS65559:HRT65559 IBO65559:IBP65559 ILK65559:ILL65559 IVG65559:IVH65559 JFC65559:JFD65559 JOY65559:JOZ65559 JYU65559:JYV65559 KIQ65559:KIR65559 KSM65559:KSN65559 LCI65559:LCJ65559 LME65559:LMF65559 LWA65559:LWB65559 MFW65559:MFX65559 MPS65559:MPT65559 MZO65559:MZP65559 NJK65559:NJL65559 NTG65559:NTH65559 ODC65559:ODD65559 OMY65559:OMZ65559 OWU65559:OWV65559 PGQ65559:PGR65559 PQM65559:PQN65559 QAI65559:QAJ65559 QKE65559:QKF65559 QUA65559:QUB65559 RDW65559:RDX65559 RNS65559:RNT65559 RXO65559:RXP65559 SHK65559:SHL65559 SRG65559:SRH65559 TBC65559:TBD65559 TKY65559:TKZ65559 TUU65559:TUV65559 UEQ65559:UER65559 UOM65559:UON65559 UYI65559:UYJ65559 VIE65559:VIF65559 VSA65559:VSB65559 WBW65559:WBX65559 WLS65559:WLT65559 WVO65559:WVP65559 Q131095:R131095 JC131095:JD131095 SY131095:SZ131095 ACU131095:ACV131095 AMQ131095:AMR131095 AWM131095:AWN131095 BGI131095:BGJ131095 BQE131095:BQF131095 CAA131095:CAB131095 CJW131095:CJX131095 CTS131095:CTT131095 DDO131095:DDP131095 DNK131095:DNL131095 DXG131095:DXH131095 EHC131095:EHD131095 EQY131095:EQZ131095 FAU131095:FAV131095 FKQ131095:FKR131095 FUM131095:FUN131095 GEI131095:GEJ131095 GOE131095:GOF131095 GYA131095:GYB131095 HHW131095:HHX131095 HRS131095:HRT131095 IBO131095:IBP131095 ILK131095:ILL131095 IVG131095:IVH131095 JFC131095:JFD131095 JOY131095:JOZ131095 JYU131095:JYV131095 KIQ131095:KIR131095 KSM131095:KSN131095 LCI131095:LCJ131095 LME131095:LMF131095 LWA131095:LWB131095 MFW131095:MFX131095 MPS131095:MPT131095 MZO131095:MZP131095 NJK131095:NJL131095 NTG131095:NTH131095 ODC131095:ODD131095 OMY131095:OMZ131095 OWU131095:OWV131095 PGQ131095:PGR131095 PQM131095:PQN131095 QAI131095:QAJ131095 QKE131095:QKF131095 QUA131095:QUB131095 RDW131095:RDX131095 RNS131095:RNT131095 RXO131095:RXP131095 SHK131095:SHL131095 SRG131095:SRH131095 TBC131095:TBD131095 TKY131095:TKZ131095 TUU131095:TUV131095 UEQ131095:UER131095 UOM131095:UON131095 UYI131095:UYJ131095 VIE131095:VIF131095 VSA131095:VSB131095 WBW131095:WBX131095 WLS131095:WLT131095 WVO131095:WVP131095 Q196631:R196631 JC196631:JD196631 SY196631:SZ196631 ACU196631:ACV196631 AMQ196631:AMR196631 AWM196631:AWN196631 BGI196631:BGJ196631 BQE196631:BQF196631 CAA196631:CAB196631 CJW196631:CJX196631 CTS196631:CTT196631 DDO196631:DDP196631 DNK196631:DNL196631 DXG196631:DXH196631 EHC196631:EHD196631 EQY196631:EQZ196631 FAU196631:FAV196631 FKQ196631:FKR196631 FUM196631:FUN196631 GEI196631:GEJ196631 GOE196631:GOF196631 GYA196631:GYB196631 HHW196631:HHX196631 HRS196631:HRT196631 IBO196631:IBP196631 ILK196631:ILL196631 IVG196631:IVH196631 JFC196631:JFD196631 JOY196631:JOZ196631 JYU196631:JYV196631 KIQ196631:KIR196631 KSM196631:KSN196631 LCI196631:LCJ196631 LME196631:LMF196631 LWA196631:LWB196631 MFW196631:MFX196631 MPS196631:MPT196631 MZO196631:MZP196631 NJK196631:NJL196631 NTG196631:NTH196631 ODC196631:ODD196631 OMY196631:OMZ196631 OWU196631:OWV196631 PGQ196631:PGR196631 PQM196631:PQN196631 QAI196631:QAJ196631 QKE196631:QKF196631 QUA196631:QUB196631 RDW196631:RDX196631 RNS196631:RNT196631 RXO196631:RXP196631 SHK196631:SHL196631 SRG196631:SRH196631 TBC196631:TBD196631 TKY196631:TKZ196631 TUU196631:TUV196631 UEQ196631:UER196631 UOM196631:UON196631 UYI196631:UYJ196631 VIE196631:VIF196631 VSA196631:VSB196631 WBW196631:WBX196631 WLS196631:WLT196631 WVO196631:WVP196631 Q262167:R262167 JC262167:JD262167 SY262167:SZ262167 ACU262167:ACV262167 AMQ262167:AMR262167 AWM262167:AWN262167 BGI262167:BGJ262167 BQE262167:BQF262167 CAA262167:CAB262167 CJW262167:CJX262167 CTS262167:CTT262167 DDO262167:DDP262167 DNK262167:DNL262167 DXG262167:DXH262167 EHC262167:EHD262167 EQY262167:EQZ262167 FAU262167:FAV262167 FKQ262167:FKR262167 FUM262167:FUN262167 GEI262167:GEJ262167 GOE262167:GOF262167 GYA262167:GYB262167 HHW262167:HHX262167 HRS262167:HRT262167 IBO262167:IBP262167 ILK262167:ILL262167 IVG262167:IVH262167 JFC262167:JFD262167 JOY262167:JOZ262167 JYU262167:JYV262167 KIQ262167:KIR262167 KSM262167:KSN262167 LCI262167:LCJ262167 LME262167:LMF262167 LWA262167:LWB262167 MFW262167:MFX262167 MPS262167:MPT262167 MZO262167:MZP262167 NJK262167:NJL262167 NTG262167:NTH262167 ODC262167:ODD262167 OMY262167:OMZ262167 OWU262167:OWV262167 PGQ262167:PGR262167 PQM262167:PQN262167 QAI262167:QAJ262167 QKE262167:QKF262167 QUA262167:QUB262167 RDW262167:RDX262167 RNS262167:RNT262167 RXO262167:RXP262167 SHK262167:SHL262167 SRG262167:SRH262167 TBC262167:TBD262167 TKY262167:TKZ262167 TUU262167:TUV262167 UEQ262167:UER262167 UOM262167:UON262167 UYI262167:UYJ262167 VIE262167:VIF262167 VSA262167:VSB262167 WBW262167:WBX262167 WLS262167:WLT262167 WVO262167:WVP262167 Q327703:R327703 JC327703:JD327703 SY327703:SZ327703 ACU327703:ACV327703 AMQ327703:AMR327703 AWM327703:AWN327703 BGI327703:BGJ327703 BQE327703:BQF327703 CAA327703:CAB327703 CJW327703:CJX327703 CTS327703:CTT327703 DDO327703:DDP327703 DNK327703:DNL327703 DXG327703:DXH327703 EHC327703:EHD327703 EQY327703:EQZ327703 FAU327703:FAV327703 FKQ327703:FKR327703 FUM327703:FUN327703 GEI327703:GEJ327703 GOE327703:GOF327703 GYA327703:GYB327703 HHW327703:HHX327703 HRS327703:HRT327703 IBO327703:IBP327703 ILK327703:ILL327703 IVG327703:IVH327703 JFC327703:JFD327703 JOY327703:JOZ327703 JYU327703:JYV327703 KIQ327703:KIR327703 KSM327703:KSN327703 LCI327703:LCJ327703 LME327703:LMF327703 LWA327703:LWB327703 MFW327703:MFX327703 MPS327703:MPT327703 MZO327703:MZP327703 NJK327703:NJL327703 NTG327703:NTH327703 ODC327703:ODD327703 OMY327703:OMZ327703 OWU327703:OWV327703 PGQ327703:PGR327703 PQM327703:PQN327703 QAI327703:QAJ327703 QKE327703:QKF327703 QUA327703:QUB327703 RDW327703:RDX327703 RNS327703:RNT327703 RXO327703:RXP327703 SHK327703:SHL327703 SRG327703:SRH327703 TBC327703:TBD327703 TKY327703:TKZ327703 TUU327703:TUV327703 UEQ327703:UER327703 UOM327703:UON327703 UYI327703:UYJ327703 VIE327703:VIF327703 VSA327703:VSB327703 WBW327703:WBX327703 WLS327703:WLT327703 WVO327703:WVP327703 Q393239:R393239 JC393239:JD393239 SY393239:SZ393239 ACU393239:ACV393239 AMQ393239:AMR393239 AWM393239:AWN393239 BGI393239:BGJ393239 BQE393239:BQF393239 CAA393239:CAB393239 CJW393239:CJX393239 CTS393239:CTT393239 DDO393239:DDP393239 DNK393239:DNL393239 DXG393239:DXH393239 EHC393239:EHD393239 EQY393239:EQZ393239 FAU393239:FAV393239 FKQ393239:FKR393239 FUM393239:FUN393239 GEI393239:GEJ393239 GOE393239:GOF393239 GYA393239:GYB393239 HHW393239:HHX393239 HRS393239:HRT393239 IBO393239:IBP393239 ILK393239:ILL393239 IVG393239:IVH393239 JFC393239:JFD393239 JOY393239:JOZ393239 JYU393239:JYV393239 KIQ393239:KIR393239 KSM393239:KSN393239 LCI393239:LCJ393239 LME393239:LMF393239 LWA393239:LWB393239 MFW393239:MFX393239 MPS393239:MPT393239 MZO393239:MZP393239 NJK393239:NJL393239 NTG393239:NTH393239 ODC393239:ODD393239 OMY393239:OMZ393239 OWU393239:OWV393239 PGQ393239:PGR393239 PQM393239:PQN393239 QAI393239:QAJ393239 QKE393239:QKF393239 QUA393239:QUB393239 RDW393239:RDX393239 RNS393239:RNT393239 RXO393239:RXP393239 SHK393239:SHL393239 SRG393239:SRH393239 TBC393239:TBD393239 TKY393239:TKZ393239 TUU393239:TUV393239 UEQ393239:UER393239 UOM393239:UON393239 UYI393239:UYJ393239 VIE393239:VIF393239 VSA393239:VSB393239 WBW393239:WBX393239 WLS393239:WLT393239 WVO393239:WVP393239 Q458775:R458775 JC458775:JD458775 SY458775:SZ458775 ACU458775:ACV458775 AMQ458775:AMR458775 AWM458775:AWN458775 BGI458775:BGJ458775 BQE458775:BQF458775 CAA458775:CAB458775 CJW458775:CJX458775 CTS458775:CTT458775 DDO458775:DDP458775 DNK458775:DNL458775 DXG458775:DXH458775 EHC458775:EHD458775 EQY458775:EQZ458775 FAU458775:FAV458775 FKQ458775:FKR458775 FUM458775:FUN458775 GEI458775:GEJ458775 GOE458775:GOF458775 GYA458775:GYB458775 HHW458775:HHX458775 HRS458775:HRT458775 IBO458775:IBP458775 ILK458775:ILL458775 IVG458775:IVH458775 JFC458775:JFD458775 JOY458775:JOZ458775 JYU458775:JYV458775 KIQ458775:KIR458775 KSM458775:KSN458775 LCI458775:LCJ458775 LME458775:LMF458775 LWA458775:LWB458775 MFW458775:MFX458775 MPS458775:MPT458775 MZO458775:MZP458775 NJK458775:NJL458775 NTG458775:NTH458775 ODC458775:ODD458775 OMY458775:OMZ458775 OWU458775:OWV458775 PGQ458775:PGR458775 PQM458775:PQN458775 QAI458775:QAJ458775 QKE458775:QKF458775 QUA458775:QUB458775 RDW458775:RDX458775 RNS458775:RNT458775 RXO458775:RXP458775 SHK458775:SHL458775 SRG458775:SRH458775 TBC458775:TBD458775 TKY458775:TKZ458775 TUU458775:TUV458775 UEQ458775:UER458775 UOM458775:UON458775 UYI458775:UYJ458775 VIE458775:VIF458775 VSA458775:VSB458775 WBW458775:WBX458775 WLS458775:WLT458775 WVO458775:WVP458775 Q524311:R524311 JC524311:JD524311 SY524311:SZ524311 ACU524311:ACV524311 AMQ524311:AMR524311 AWM524311:AWN524311 BGI524311:BGJ524311 BQE524311:BQF524311 CAA524311:CAB524311 CJW524311:CJX524311 CTS524311:CTT524311 DDO524311:DDP524311 DNK524311:DNL524311 DXG524311:DXH524311 EHC524311:EHD524311 EQY524311:EQZ524311 FAU524311:FAV524311 FKQ524311:FKR524311 FUM524311:FUN524311 GEI524311:GEJ524311 GOE524311:GOF524311 GYA524311:GYB524311 HHW524311:HHX524311 HRS524311:HRT524311 IBO524311:IBP524311 ILK524311:ILL524311 IVG524311:IVH524311 JFC524311:JFD524311 JOY524311:JOZ524311 JYU524311:JYV524311 KIQ524311:KIR524311 KSM524311:KSN524311 LCI524311:LCJ524311 LME524311:LMF524311 LWA524311:LWB524311 MFW524311:MFX524311 MPS524311:MPT524311 MZO524311:MZP524311 NJK524311:NJL524311 NTG524311:NTH524311 ODC524311:ODD524311 OMY524311:OMZ524311 OWU524311:OWV524311 PGQ524311:PGR524311 PQM524311:PQN524311 QAI524311:QAJ524311 QKE524311:QKF524311 QUA524311:QUB524311 RDW524311:RDX524311 RNS524311:RNT524311 RXO524311:RXP524311 SHK524311:SHL524311 SRG524311:SRH524311 TBC524311:TBD524311 TKY524311:TKZ524311 TUU524311:TUV524311 UEQ524311:UER524311 UOM524311:UON524311 UYI524311:UYJ524311 VIE524311:VIF524311 VSA524311:VSB524311 WBW524311:WBX524311 WLS524311:WLT524311 WVO524311:WVP524311 Q589847:R589847 JC589847:JD589847 SY589847:SZ589847 ACU589847:ACV589847 AMQ589847:AMR589847 AWM589847:AWN589847 BGI589847:BGJ589847 BQE589847:BQF589847 CAA589847:CAB589847 CJW589847:CJX589847 CTS589847:CTT589847 DDO589847:DDP589847 DNK589847:DNL589847 DXG589847:DXH589847 EHC589847:EHD589847 EQY589847:EQZ589847 FAU589847:FAV589847 FKQ589847:FKR589847 FUM589847:FUN589847 GEI589847:GEJ589847 GOE589847:GOF589847 GYA589847:GYB589847 HHW589847:HHX589847 HRS589847:HRT589847 IBO589847:IBP589847 ILK589847:ILL589847 IVG589847:IVH589847 JFC589847:JFD589847 JOY589847:JOZ589847 JYU589847:JYV589847 KIQ589847:KIR589847 KSM589847:KSN589847 LCI589847:LCJ589847 LME589847:LMF589847 LWA589847:LWB589847 MFW589847:MFX589847 MPS589847:MPT589847 MZO589847:MZP589847 NJK589847:NJL589847 NTG589847:NTH589847 ODC589847:ODD589847 OMY589847:OMZ589847 OWU589847:OWV589847 PGQ589847:PGR589847 PQM589847:PQN589847 QAI589847:QAJ589847 QKE589847:QKF589847 QUA589847:QUB589847 RDW589847:RDX589847 RNS589847:RNT589847 RXO589847:RXP589847 SHK589847:SHL589847 SRG589847:SRH589847 TBC589847:TBD589847 TKY589847:TKZ589847 TUU589847:TUV589847 UEQ589847:UER589847 UOM589847:UON589847 UYI589847:UYJ589847 VIE589847:VIF589847 VSA589847:VSB589847 WBW589847:WBX589847 WLS589847:WLT589847 WVO589847:WVP589847 Q655383:R655383 JC655383:JD655383 SY655383:SZ655383 ACU655383:ACV655383 AMQ655383:AMR655383 AWM655383:AWN655383 BGI655383:BGJ655383 BQE655383:BQF655383 CAA655383:CAB655383 CJW655383:CJX655383 CTS655383:CTT655383 DDO655383:DDP655383 DNK655383:DNL655383 DXG655383:DXH655383 EHC655383:EHD655383 EQY655383:EQZ655383 FAU655383:FAV655383 FKQ655383:FKR655383 FUM655383:FUN655383 GEI655383:GEJ655383 GOE655383:GOF655383 GYA655383:GYB655383 HHW655383:HHX655383 HRS655383:HRT655383 IBO655383:IBP655383 ILK655383:ILL655383 IVG655383:IVH655383 JFC655383:JFD655383 JOY655383:JOZ655383 JYU655383:JYV655383 KIQ655383:KIR655383 KSM655383:KSN655383 LCI655383:LCJ655383 LME655383:LMF655383 LWA655383:LWB655383 MFW655383:MFX655383 MPS655383:MPT655383 MZO655383:MZP655383 NJK655383:NJL655383 NTG655383:NTH655383 ODC655383:ODD655383 OMY655383:OMZ655383 OWU655383:OWV655383 PGQ655383:PGR655383 PQM655383:PQN655383 QAI655383:QAJ655383 QKE655383:QKF655383 QUA655383:QUB655383 RDW655383:RDX655383 RNS655383:RNT655383 RXO655383:RXP655383 SHK655383:SHL655383 SRG655383:SRH655383 TBC655383:TBD655383 TKY655383:TKZ655383 TUU655383:TUV655383 UEQ655383:UER655383 UOM655383:UON655383 UYI655383:UYJ655383 VIE655383:VIF655383 VSA655383:VSB655383 WBW655383:WBX655383 WLS655383:WLT655383 WVO655383:WVP655383 Q720919:R720919 JC720919:JD720919 SY720919:SZ720919 ACU720919:ACV720919 AMQ720919:AMR720919 AWM720919:AWN720919 BGI720919:BGJ720919 BQE720919:BQF720919 CAA720919:CAB720919 CJW720919:CJX720919 CTS720919:CTT720919 DDO720919:DDP720919 DNK720919:DNL720919 DXG720919:DXH720919 EHC720919:EHD720919 EQY720919:EQZ720919 FAU720919:FAV720919 FKQ720919:FKR720919 FUM720919:FUN720919 GEI720919:GEJ720919 GOE720919:GOF720919 GYA720919:GYB720919 HHW720919:HHX720919 HRS720919:HRT720919 IBO720919:IBP720919 ILK720919:ILL720919 IVG720919:IVH720919 JFC720919:JFD720919 JOY720919:JOZ720919 JYU720919:JYV720919 KIQ720919:KIR720919 KSM720919:KSN720919 LCI720919:LCJ720919 LME720919:LMF720919 LWA720919:LWB720919 MFW720919:MFX720919 MPS720919:MPT720919 MZO720919:MZP720919 NJK720919:NJL720919 NTG720919:NTH720919 ODC720919:ODD720919 OMY720919:OMZ720919 OWU720919:OWV720919 PGQ720919:PGR720919 PQM720919:PQN720919 QAI720919:QAJ720919 QKE720919:QKF720919 QUA720919:QUB720919 RDW720919:RDX720919 RNS720919:RNT720919 RXO720919:RXP720919 SHK720919:SHL720919 SRG720919:SRH720919 TBC720919:TBD720919 TKY720919:TKZ720919 TUU720919:TUV720919 UEQ720919:UER720919 UOM720919:UON720919 UYI720919:UYJ720919 VIE720919:VIF720919 VSA720919:VSB720919 WBW720919:WBX720919 WLS720919:WLT720919 WVO720919:WVP720919 Q786455:R786455 JC786455:JD786455 SY786455:SZ786455 ACU786455:ACV786455 AMQ786455:AMR786455 AWM786455:AWN786455 BGI786455:BGJ786455 BQE786455:BQF786455 CAA786455:CAB786455 CJW786455:CJX786455 CTS786455:CTT786455 DDO786455:DDP786455 DNK786455:DNL786455 DXG786455:DXH786455 EHC786455:EHD786455 EQY786455:EQZ786455 FAU786455:FAV786455 FKQ786455:FKR786455 FUM786455:FUN786455 GEI786455:GEJ786455 GOE786455:GOF786455 GYA786455:GYB786455 HHW786455:HHX786455 HRS786455:HRT786455 IBO786455:IBP786455 ILK786455:ILL786455 IVG786455:IVH786455 JFC786455:JFD786455 JOY786455:JOZ786455 JYU786455:JYV786455 KIQ786455:KIR786455 KSM786455:KSN786455 LCI786455:LCJ786455 LME786455:LMF786455 LWA786455:LWB786455 MFW786455:MFX786455 MPS786455:MPT786455 MZO786455:MZP786455 NJK786455:NJL786455 NTG786455:NTH786455 ODC786455:ODD786455 OMY786455:OMZ786455 OWU786455:OWV786455 PGQ786455:PGR786455 PQM786455:PQN786455 QAI786455:QAJ786455 QKE786455:QKF786455 QUA786455:QUB786455 RDW786455:RDX786455 RNS786455:RNT786455 RXO786455:RXP786455 SHK786455:SHL786455 SRG786455:SRH786455 TBC786455:TBD786455 TKY786455:TKZ786455 TUU786455:TUV786455 UEQ786455:UER786455 UOM786455:UON786455 UYI786455:UYJ786455 VIE786455:VIF786455 VSA786455:VSB786455 WBW786455:WBX786455 WLS786455:WLT786455 WVO786455:WVP786455 Q851991:R851991 JC851991:JD851991 SY851991:SZ851991 ACU851991:ACV851991 AMQ851991:AMR851991 AWM851991:AWN851991 BGI851991:BGJ851991 BQE851991:BQF851991 CAA851991:CAB851991 CJW851991:CJX851991 CTS851991:CTT851991 DDO851991:DDP851991 DNK851991:DNL851991 DXG851991:DXH851991 EHC851991:EHD851991 EQY851991:EQZ851991 FAU851991:FAV851991 FKQ851991:FKR851991 FUM851991:FUN851991 GEI851991:GEJ851991 GOE851991:GOF851991 GYA851991:GYB851991 HHW851991:HHX851991 HRS851991:HRT851991 IBO851991:IBP851991 ILK851991:ILL851991 IVG851991:IVH851991 JFC851991:JFD851991 JOY851991:JOZ851991 JYU851991:JYV851991 KIQ851991:KIR851991 KSM851991:KSN851991 LCI851991:LCJ851991 LME851991:LMF851991 LWA851991:LWB851991 MFW851991:MFX851991 MPS851991:MPT851991 MZO851991:MZP851991 NJK851991:NJL851991 NTG851991:NTH851991 ODC851991:ODD851991 OMY851991:OMZ851991 OWU851991:OWV851991 PGQ851991:PGR851991 PQM851991:PQN851991 QAI851991:QAJ851991 QKE851991:QKF851991 QUA851991:QUB851991 RDW851991:RDX851991 RNS851991:RNT851991 RXO851991:RXP851991 SHK851991:SHL851991 SRG851991:SRH851991 TBC851991:TBD851991 TKY851991:TKZ851991 TUU851991:TUV851991 UEQ851991:UER851991 UOM851991:UON851991 UYI851991:UYJ851991 VIE851991:VIF851991 VSA851991:VSB851991 WBW851991:WBX851991 WLS851991:WLT851991 WVO851991:WVP851991 Q917527:R917527 JC917527:JD917527 SY917527:SZ917527 ACU917527:ACV917527 AMQ917527:AMR917527 AWM917527:AWN917527 BGI917527:BGJ917527 BQE917527:BQF917527 CAA917527:CAB917527 CJW917527:CJX917527 CTS917527:CTT917527 DDO917527:DDP917527 DNK917527:DNL917527 DXG917527:DXH917527 EHC917527:EHD917527 EQY917527:EQZ917527 FAU917527:FAV917527 FKQ917527:FKR917527 FUM917527:FUN917527 GEI917527:GEJ917527 GOE917527:GOF917527 GYA917527:GYB917527 HHW917527:HHX917527 HRS917527:HRT917527 IBO917527:IBP917527 ILK917527:ILL917527 IVG917527:IVH917527 JFC917527:JFD917527 JOY917527:JOZ917527 JYU917527:JYV917527 KIQ917527:KIR917527 KSM917527:KSN917527 LCI917527:LCJ917527 LME917527:LMF917527 LWA917527:LWB917527 MFW917527:MFX917527 MPS917527:MPT917527 MZO917527:MZP917527 NJK917527:NJL917527 NTG917527:NTH917527 ODC917527:ODD917527 OMY917527:OMZ917527 OWU917527:OWV917527 PGQ917527:PGR917527 PQM917527:PQN917527 QAI917527:QAJ917527 QKE917527:QKF917527 QUA917527:QUB917527 RDW917527:RDX917527 RNS917527:RNT917527 RXO917527:RXP917527 SHK917527:SHL917527 SRG917527:SRH917527 TBC917527:TBD917527 TKY917527:TKZ917527 TUU917527:TUV917527 UEQ917527:UER917527 UOM917527:UON917527 UYI917527:UYJ917527 VIE917527:VIF917527 VSA917527:VSB917527 WBW917527:WBX917527 WLS917527:WLT917527 WVO917527:WVP917527 Q983063:R983063 JC983063:JD983063 SY983063:SZ983063 ACU983063:ACV983063 AMQ983063:AMR983063 AWM983063:AWN983063 BGI983063:BGJ983063 BQE983063:BQF983063 CAA983063:CAB983063 CJW983063:CJX983063 CTS983063:CTT983063 DDO983063:DDP983063 DNK983063:DNL983063 DXG983063:DXH983063 EHC983063:EHD983063 EQY983063:EQZ983063 FAU983063:FAV983063 FKQ983063:FKR983063 FUM983063:FUN983063 GEI983063:GEJ983063 GOE983063:GOF983063 GYA983063:GYB983063 HHW983063:HHX983063 HRS983063:HRT983063 IBO983063:IBP983063 ILK983063:ILL983063 IVG983063:IVH983063 JFC983063:JFD983063 JOY983063:JOZ983063 JYU983063:JYV983063 KIQ983063:KIR983063 KSM983063:KSN983063 LCI983063:LCJ983063 LME983063:LMF983063 LWA983063:LWB983063 MFW983063:MFX983063 MPS983063:MPT983063 MZO983063:MZP983063 NJK983063:NJL983063 NTG983063:NTH983063 ODC983063:ODD983063 OMY983063:OMZ983063 OWU983063:OWV983063 PGQ983063:PGR983063 PQM983063:PQN983063 QAI983063:QAJ983063 QKE983063:QKF983063 QUA983063:QUB983063 RDW983063:RDX983063 RNS983063:RNT983063 RXO983063:RXP983063 SHK983063:SHL983063 SRG983063:SRH983063 TBC983063:TBD983063 TKY983063:TKZ983063 TUU983063:TUV983063 UEQ983063:UER983063 UOM983063:UON983063 UYI983063:UYJ983063 VIE983063:VIF983063 VSA983063:VSB983063 WBW983063:WBX983063 WLS983063:WLT983063 SY23:SZ23">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TD23 V131095 T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T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T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T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T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T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T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T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T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T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T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T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T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T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T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T23 V196631 JF23 V262167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327703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393239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458775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524311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851991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589847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655383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720919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786455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917527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23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983063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WVT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TB23 V65559"/>
    <dataValidation allowBlank="1" promptTitle="checkPeriodRange" sqref="R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R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R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R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R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R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R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R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R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R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R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R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R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R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R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R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dataValidation type="textLength" operator="lessThanOrEqual" allowBlank="1" showInputMessage="1" showErrorMessage="1" errorTitle="Ошибка" error="Допускается ввод не более 900 символов!" sqref="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O23 O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O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O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O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O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O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O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O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O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O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O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O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O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O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O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WVV983059:WVV983064 JA23 X65555:X65560 JJ65555:JJ65560 TF65555:TF65560 ADB65555:ADB65560 AMX65555:AMX65560 AWT65555:AWT65560 BGP65555:BGP65560 BQL65555:BQL65560 CAH65555:CAH65560 CKD65555:CKD65560 CTZ65555:CTZ65560 DDV65555:DDV65560 DNR65555:DNR65560 DXN65555:DXN65560 EHJ65555:EHJ65560 ERF65555:ERF65560 FBB65555:FBB65560 FKX65555:FKX65560 FUT65555:FUT65560 GEP65555:GEP65560 GOL65555:GOL65560 GYH65555:GYH65560 HID65555:HID65560 HRZ65555:HRZ65560 IBV65555:IBV65560 ILR65555:ILR65560 IVN65555:IVN65560 JFJ65555:JFJ65560 JPF65555:JPF65560 JZB65555:JZB65560 KIX65555:KIX65560 KST65555:KST65560 LCP65555:LCP65560 LML65555:LML65560 LWH65555:LWH65560 MGD65555:MGD65560 MPZ65555:MPZ65560 MZV65555:MZV65560 NJR65555:NJR65560 NTN65555:NTN65560 ODJ65555:ODJ65560 ONF65555:ONF65560 OXB65555:OXB65560 PGX65555:PGX65560 PQT65555:PQT65560 QAP65555:QAP65560 QKL65555:QKL65560 QUH65555:QUH65560 RED65555:RED65560 RNZ65555:RNZ65560 RXV65555:RXV65560 SHR65555:SHR65560 SRN65555:SRN65560 TBJ65555:TBJ65560 TLF65555:TLF65560 TVB65555:TVB65560 UEX65555:UEX65560 UOT65555:UOT65560 UYP65555:UYP65560 VIL65555:VIL65560 VSH65555:VSH65560 WCD65555:WCD65560 WLZ65555:WLZ65560 WVV65555:WVV65560 X131091:X131096 JJ131091:JJ131096 TF131091:TF131096 ADB131091:ADB131096 AMX131091:AMX131096 AWT131091:AWT131096 BGP131091:BGP131096 BQL131091:BQL131096 CAH131091:CAH131096 CKD131091:CKD131096 CTZ131091:CTZ131096 DDV131091:DDV131096 DNR131091:DNR131096 DXN131091:DXN131096 EHJ131091:EHJ131096 ERF131091:ERF131096 FBB131091:FBB131096 FKX131091:FKX131096 FUT131091:FUT131096 GEP131091:GEP131096 GOL131091:GOL131096 GYH131091:GYH131096 HID131091:HID131096 HRZ131091:HRZ131096 IBV131091:IBV131096 ILR131091:ILR131096 IVN131091:IVN131096 JFJ131091:JFJ131096 JPF131091:JPF131096 JZB131091:JZB131096 KIX131091:KIX131096 KST131091:KST131096 LCP131091:LCP131096 LML131091:LML131096 LWH131091:LWH131096 MGD131091:MGD131096 MPZ131091:MPZ131096 MZV131091:MZV131096 NJR131091:NJR131096 NTN131091:NTN131096 ODJ131091:ODJ131096 ONF131091:ONF131096 OXB131091:OXB131096 PGX131091:PGX131096 PQT131091:PQT131096 QAP131091:QAP131096 QKL131091:QKL131096 QUH131091:QUH131096 RED131091:RED131096 RNZ131091:RNZ131096 RXV131091:RXV131096 SHR131091:SHR131096 SRN131091:SRN131096 TBJ131091:TBJ131096 TLF131091:TLF131096 TVB131091:TVB131096 UEX131091:UEX131096 UOT131091:UOT131096 UYP131091:UYP131096 VIL131091:VIL131096 VSH131091:VSH131096 WCD131091:WCD131096 WLZ131091:WLZ131096 WVV131091:WVV131096 X196627:X196632 JJ196627:JJ196632 TF196627:TF196632 ADB196627:ADB196632 AMX196627:AMX196632 AWT196627:AWT196632 BGP196627:BGP196632 BQL196627:BQL196632 CAH196627:CAH196632 CKD196627:CKD196632 CTZ196627:CTZ196632 DDV196627:DDV196632 DNR196627:DNR196632 DXN196627:DXN196632 EHJ196627:EHJ196632 ERF196627:ERF196632 FBB196627:FBB196632 FKX196627:FKX196632 FUT196627:FUT196632 GEP196627:GEP196632 GOL196627:GOL196632 GYH196627:GYH196632 HID196627:HID196632 HRZ196627:HRZ196632 IBV196627:IBV196632 ILR196627:ILR196632 IVN196627:IVN196632 JFJ196627:JFJ196632 JPF196627:JPF196632 JZB196627:JZB196632 KIX196627:KIX196632 KST196627:KST196632 LCP196627:LCP196632 LML196627:LML196632 LWH196627:LWH196632 MGD196627:MGD196632 MPZ196627:MPZ196632 MZV196627:MZV196632 NJR196627:NJR196632 NTN196627:NTN196632 ODJ196627:ODJ196632 ONF196627:ONF196632 OXB196627:OXB196632 PGX196627:PGX196632 PQT196627:PQT196632 QAP196627:QAP196632 QKL196627:QKL196632 QUH196627:QUH196632 RED196627:RED196632 RNZ196627:RNZ196632 RXV196627:RXV196632 SHR196627:SHR196632 SRN196627:SRN196632 TBJ196627:TBJ196632 TLF196627:TLF196632 TVB196627:TVB196632 UEX196627:UEX196632 UOT196627:UOT196632 UYP196627:UYP196632 VIL196627:VIL196632 VSH196627:VSH196632 WCD196627:WCD196632 WLZ196627:WLZ196632 WVV196627:WVV196632 X262163:X262168 JJ262163:JJ262168 TF262163:TF262168 ADB262163:ADB262168 AMX262163:AMX262168 AWT262163:AWT262168 BGP262163:BGP262168 BQL262163:BQL262168 CAH262163:CAH262168 CKD262163:CKD262168 CTZ262163:CTZ262168 DDV262163:DDV262168 DNR262163:DNR262168 DXN262163:DXN262168 EHJ262163:EHJ262168 ERF262163:ERF262168 FBB262163:FBB262168 FKX262163:FKX262168 FUT262163:FUT262168 GEP262163:GEP262168 GOL262163:GOL262168 GYH262163:GYH262168 HID262163:HID262168 HRZ262163:HRZ262168 IBV262163:IBV262168 ILR262163:ILR262168 IVN262163:IVN262168 JFJ262163:JFJ262168 JPF262163:JPF262168 JZB262163:JZB262168 KIX262163:KIX262168 KST262163:KST262168 LCP262163:LCP262168 LML262163:LML262168 LWH262163:LWH262168 MGD262163:MGD262168 MPZ262163:MPZ262168 MZV262163:MZV262168 NJR262163:NJR262168 NTN262163:NTN262168 ODJ262163:ODJ262168 ONF262163:ONF262168 OXB262163:OXB262168 PGX262163:PGX262168 PQT262163:PQT262168 QAP262163:QAP262168 QKL262163:QKL262168 QUH262163:QUH262168 RED262163:RED262168 RNZ262163:RNZ262168 RXV262163:RXV262168 SHR262163:SHR262168 SRN262163:SRN262168 TBJ262163:TBJ262168 TLF262163:TLF262168 TVB262163:TVB262168 UEX262163:UEX262168 UOT262163:UOT262168 UYP262163:UYP262168 VIL262163:VIL262168 VSH262163:VSH262168 WCD262163:WCD262168 WLZ262163:WLZ262168 WVV262163:WVV262168 X327699:X327704 JJ327699:JJ327704 TF327699:TF327704 ADB327699:ADB327704 AMX327699:AMX327704 AWT327699:AWT327704 BGP327699:BGP327704 BQL327699:BQL327704 CAH327699:CAH327704 CKD327699:CKD327704 CTZ327699:CTZ327704 DDV327699:DDV327704 DNR327699:DNR327704 DXN327699:DXN327704 EHJ327699:EHJ327704 ERF327699:ERF327704 FBB327699:FBB327704 FKX327699:FKX327704 FUT327699:FUT327704 GEP327699:GEP327704 GOL327699:GOL327704 GYH327699:GYH327704 HID327699:HID327704 HRZ327699:HRZ327704 IBV327699:IBV327704 ILR327699:ILR327704 IVN327699:IVN327704 JFJ327699:JFJ327704 JPF327699:JPF327704 JZB327699:JZB327704 KIX327699:KIX327704 KST327699:KST327704 LCP327699:LCP327704 LML327699:LML327704 LWH327699:LWH327704 MGD327699:MGD327704 MPZ327699:MPZ327704 MZV327699:MZV327704 NJR327699:NJR327704 NTN327699:NTN327704 ODJ327699:ODJ327704 ONF327699:ONF327704 OXB327699:OXB327704 PGX327699:PGX327704 PQT327699:PQT327704 QAP327699:QAP327704 QKL327699:QKL327704 QUH327699:QUH327704 RED327699:RED327704 RNZ327699:RNZ327704 RXV327699:RXV327704 SHR327699:SHR327704 SRN327699:SRN327704 TBJ327699:TBJ327704 TLF327699:TLF327704 TVB327699:TVB327704 UEX327699:UEX327704 UOT327699:UOT327704 UYP327699:UYP327704 VIL327699:VIL327704 VSH327699:VSH327704 WCD327699:WCD327704 WLZ327699:WLZ327704 WVV327699:WVV327704 X393235:X393240 JJ393235:JJ393240 TF393235:TF393240 ADB393235:ADB393240 AMX393235:AMX393240 AWT393235:AWT393240 BGP393235:BGP393240 BQL393235:BQL393240 CAH393235:CAH393240 CKD393235:CKD393240 CTZ393235:CTZ393240 DDV393235:DDV393240 DNR393235:DNR393240 DXN393235:DXN393240 EHJ393235:EHJ393240 ERF393235:ERF393240 FBB393235:FBB393240 FKX393235:FKX393240 FUT393235:FUT393240 GEP393235:GEP393240 GOL393235:GOL393240 GYH393235:GYH393240 HID393235:HID393240 HRZ393235:HRZ393240 IBV393235:IBV393240 ILR393235:ILR393240 IVN393235:IVN393240 JFJ393235:JFJ393240 JPF393235:JPF393240 JZB393235:JZB393240 KIX393235:KIX393240 KST393235:KST393240 LCP393235:LCP393240 LML393235:LML393240 LWH393235:LWH393240 MGD393235:MGD393240 MPZ393235:MPZ393240 MZV393235:MZV393240 NJR393235:NJR393240 NTN393235:NTN393240 ODJ393235:ODJ393240 ONF393235:ONF393240 OXB393235:OXB393240 PGX393235:PGX393240 PQT393235:PQT393240 QAP393235:QAP393240 QKL393235:QKL393240 QUH393235:QUH393240 RED393235:RED393240 RNZ393235:RNZ393240 RXV393235:RXV393240 SHR393235:SHR393240 SRN393235:SRN393240 TBJ393235:TBJ393240 TLF393235:TLF393240 TVB393235:TVB393240 UEX393235:UEX393240 UOT393235:UOT393240 UYP393235:UYP393240 VIL393235:VIL393240 VSH393235:VSH393240 WCD393235:WCD393240 WLZ393235:WLZ393240 WVV393235:WVV393240 X458771:X458776 JJ458771:JJ458776 TF458771:TF458776 ADB458771:ADB458776 AMX458771:AMX458776 AWT458771:AWT458776 BGP458771:BGP458776 BQL458771:BQL458776 CAH458771:CAH458776 CKD458771:CKD458776 CTZ458771:CTZ458776 DDV458771:DDV458776 DNR458771:DNR458776 DXN458771:DXN458776 EHJ458771:EHJ458776 ERF458771:ERF458776 FBB458771:FBB458776 FKX458771:FKX458776 FUT458771:FUT458776 GEP458771:GEP458776 GOL458771:GOL458776 GYH458771:GYH458776 HID458771:HID458776 HRZ458771:HRZ458776 IBV458771:IBV458776 ILR458771:ILR458776 IVN458771:IVN458776 JFJ458771:JFJ458776 JPF458771:JPF458776 JZB458771:JZB458776 KIX458771:KIX458776 KST458771:KST458776 LCP458771:LCP458776 LML458771:LML458776 LWH458771:LWH458776 MGD458771:MGD458776 MPZ458771:MPZ458776 MZV458771:MZV458776 NJR458771:NJR458776 NTN458771:NTN458776 ODJ458771:ODJ458776 ONF458771:ONF458776 OXB458771:OXB458776 PGX458771:PGX458776 PQT458771:PQT458776 QAP458771:QAP458776 QKL458771:QKL458776 QUH458771:QUH458776 RED458771:RED458776 RNZ458771:RNZ458776 RXV458771:RXV458776 SHR458771:SHR458776 SRN458771:SRN458776 TBJ458771:TBJ458776 TLF458771:TLF458776 TVB458771:TVB458776 UEX458771:UEX458776 UOT458771:UOT458776 UYP458771:UYP458776 VIL458771:VIL458776 VSH458771:VSH458776 WCD458771:WCD458776 WLZ458771:WLZ458776 WVV458771:WVV458776 X524307:X524312 JJ524307:JJ524312 TF524307:TF524312 ADB524307:ADB524312 AMX524307:AMX524312 AWT524307:AWT524312 BGP524307:BGP524312 BQL524307:BQL524312 CAH524307:CAH524312 CKD524307:CKD524312 CTZ524307:CTZ524312 DDV524307:DDV524312 DNR524307:DNR524312 DXN524307:DXN524312 EHJ524307:EHJ524312 ERF524307:ERF524312 FBB524307:FBB524312 FKX524307:FKX524312 FUT524307:FUT524312 GEP524307:GEP524312 GOL524307:GOL524312 GYH524307:GYH524312 HID524307:HID524312 HRZ524307:HRZ524312 IBV524307:IBV524312 ILR524307:ILR524312 IVN524307:IVN524312 JFJ524307:JFJ524312 JPF524307:JPF524312 JZB524307:JZB524312 KIX524307:KIX524312 KST524307:KST524312 LCP524307:LCP524312 LML524307:LML524312 LWH524307:LWH524312 MGD524307:MGD524312 MPZ524307:MPZ524312 MZV524307:MZV524312 NJR524307:NJR524312 NTN524307:NTN524312 ODJ524307:ODJ524312 ONF524307:ONF524312 OXB524307:OXB524312 PGX524307:PGX524312 PQT524307:PQT524312 QAP524307:QAP524312 QKL524307:QKL524312 QUH524307:QUH524312 RED524307:RED524312 RNZ524307:RNZ524312 RXV524307:RXV524312 SHR524307:SHR524312 SRN524307:SRN524312 TBJ524307:TBJ524312 TLF524307:TLF524312 TVB524307:TVB524312 UEX524307:UEX524312 UOT524307:UOT524312 UYP524307:UYP524312 VIL524307:VIL524312 VSH524307:VSH524312 WCD524307:WCD524312 WLZ524307:WLZ524312 WVV524307:WVV524312 X589843:X589848 JJ589843:JJ589848 TF589843:TF589848 ADB589843:ADB589848 AMX589843:AMX589848 AWT589843:AWT589848 BGP589843:BGP589848 BQL589843:BQL589848 CAH589843:CAH589848 CKD589843:CKD589848 CTZ589843:CTZ589848 DDV589843:DDV589848 DNR589843:DNR589848 DXN589843:DXN589848 EHJ589843:EHJ589848 ERF589843:ERF589848 FBB589843:FBB589848 FKX589843:FKX589848 FUT589843:FUT589848 GEP589843:GEP589848 GOL589843:GOL589848 GYH589843:GYH589848 HID589843:HID589848 HRZ589843:HRZ589848 IBV589843:IBV589848 ILR589843:ILR589848 IVN589843:IVN589848 JFJ589843:JFJ589848 JPF589843:JPF589848 JZB589843:JZB589848 KIX589843:KIX589848 KST589843:KST589848 LCP589843:LCP589848 LML589843:LML589848 LWH589843:LWH589848 MGD589843:MGD589848 MPZ589843:MPZ589848 MZV589843:MZV589848 NJR589843:NJR589848 NTN589843:NTN589848 ODJ589843:ODJ589848 ONF589843:ONF589848 OXB589843:OXB589848 PGX589843:PGX589848 PQT589843:PQT589848 QAP589843:QAP589848 QKL589843:QKL589848 QUH589843:QUH589848 RED589843:RED589848 RNZ589843:RNZ589848 RXV589843:RXV589848 SHR589843:SHR589848 SRN589843:SRN589848 TBJ589843:TBJ589848 TLF589843:TLF589848 TVB589843:TVB589848 UEX589843:UEX589848 UOT589843:UOT589848 UYP589843:UYP589848 VIL589843:VIL589848 VSH589843:VSH589848 WCD589843:WCD589848 WLZ589843:WLZ589848 WVV589843:WVV589848 X655379:X655384 JJ655379:JJ655384 TF655379:TF655384 ADB655379:ADB655384 AMX655379:AMX655384 AWT655379:AWT655384 BGP655379:BGP655384 BQL655379:BQL655384 CAH655379:CAH655384 CKD655379:CKD655384 CTZ655379:CTZ655384 DDV655379:DDV655384 DNR655379:DNR655384 DXN655379:DXN655384 EHJ655379:EHJ655384 ERF655379:ERF655384 FBB655379:FBB655384 FKX655379:FKX655384 FUT655379:FUT655384 GEP655379:GEP655384 GOL655379:GOL655384 GYH655379:GYH655384 HID655379:HID655384 HRZ655379:HRZ655384 IBV655379:IBV655384 ILR655379:ILR655384 IVN655379:IVN655384 JFJ655379:JFJ655384 JPF655379:JPF655384 JZB655379:JZB655384 KIX655379:KIX655384 KST655379:KST655384 LCP655379:LCP655384 LML655379:LML655384 LWH655379:LWH655384 MGD655379:MGD655384 MPZ655379:MPZ655384 MZV655379:MZV655384 NJR655379:NJR655384 NTN655379:NTN655384 ODJ655379:ODJ655384 ONF655379:ONF655384 OXB655379:OXB655384 PGX655379:PGX655384 PQT655379:PQT655384 QAP655379:QAP655384 QKL655379:QKL655384 QUH655379:QUH655384 RED655379:RED655384 RNZ655379:RNZ655384 RXV655379:RXV655384 SHR655379:SHR655384 SRN655379:SRN655384 TBJ655379:TBJ655384 TLF655379:TLF655384 TVB655379:TVB655384 UEX655379:UEX655384 UOT655379:UOT655384 UYP655379:UYP655384 VIL655379:VIL655384 VSH655379:VSH655384 WCD655379:WCD655384 WLZ655379:WLZ655384 WVV655379:WVV655384 X720915:X720920 JJ720915:JJ720920 TF720915:TF720920 ADB720915:ADB720920 AMX720915:AMX720920 AWT720915:AWT720920 BGP720915:BGP720920 BQL720915:BQL720920 CAH720915:CAH720920 CKD720915:CKD720920 CTZ720915:CTZ720920 DDV720915:DDV720920 DNR720915:DNR720920 DXN720915:DXN720920 EHJ720915:EHJ720920 ERF720915:ERF720920 FBB720915:FBB720920 FKX720915:FKX720920 FUT720915:FUT720920 GEP720915:GEP720920 GOL720915:GOL720920 GYH720915:GYH720920 HID720915:HID720920 HRZ720915:HRZ720920 IBV720915:IBV720920 ILR720915:ILR720920 IVN720915:IVN720920 JFJ720915:JFJ720920 JPF720915:JPF720920 JZB720915:JZB720920 KIX720915:KIX720920 KST720915:KST720920 LCP720915:LCP720920 LML720915:LML720920 LWH720915:LWH720920 MGD720915:MGD720920 MPZ720915:MPZ720920 MZV720915:MZV720920 NJR720915:NJR720920 NTN720915:NTN720920 ODJ720915:ODJ720920 ONF720915:ONF720920 OXB720915:OXB720920 PGX720915:PGX720920 PQT720915:PQT720920 QAP720915:QAP720920 QKL720915:QKL720920 QUH720915:QUH720920 RED720915:RED720920 RNZ720915:RNZ720920 RXV720915:RXV720920 SHR720915:SHR720920 SRN720915:SRN720920 TBJ720915:TBJ720920 TLF720915:TLF720920 TVB720915:TVB720920 UEX720915:UEX720920 UOT720915:UOT720920 UYP720915:UYP720920 VIL720915:VIL720920 VSH720915:VSH720920 WCD720915:WCD720920 WLZ720915:WLZ720920 WVV720915:WVV720920 X786451:X786456 JJ786451:JJ786456 TF786451:TF786456 ADB786451:ADB786456 AMX786451:AMX786456 AWT786451:AWT786456 BGP786451:BGP786456 BQL786451:BQL786456 CAH786451:CAH786456 CKD786451:CKD786456 CTZ786451:CTZ786456 DDV786451:DDV786456 DNR786451:DNR786456 DXN786451:DXN786456 EHJ786451:EHJ786456 ERF786451:ERF786456 FBB786451:FBB786456 FKX786451:FKX786456 FUT786451:FUT786456 GEP786451:GEP786456 GOL786451:GOL786456 GYH786451:GYH786456 HID786451:HID786456 HRZ786451:HRZ786456 IBV786451:IBV786456 ILR786451:ILR786456 IVN786451:IVN786456 JFJ786451:JFJ786456 JPF786451:JPF786456 JZB786451:JZB786456 KIX786451:KIX786456 KST786451:KST786456 LCP786451:LCP786456 LML786451:LML786456 LWH786451:LWH786456 MGD786451:MGD786456 MPZ786451:MPZ786456 MZV786451:MZV786456 NJR786451:NJR786456 NTN786451:NTN786456 ODJ786451:ODJ786456 ONF786451:ONF786456 OXB786451:OXB786456 PGX786451:PGX786456 PQT786451:PQT786456 QAP786451:QAP786456 QKL786451:QKL786456 QUH786451:QUH786456 RED786451:RED786456 RNZ786451:RNZ786456 RXV786451:RXV786456 SHR786451:SHR786456 SRN786451:SRN786456 TBJ786451:TBJ786456 TLF786451:TLF786456 TVB786451:TVB786456 UEX786451:UEX786456 UOT786451:UOT786456 UYP786451:UYP786456 VIL786451:VIL786456 VSH786451:VSH786456 WCD786451:WCD786456 WLZ786451:WLZ786456 WVV786451:WVV786456 X851987:X851992 JJ851987:JJ851992 TF851987:TF851992 ADB851987:ADB851992 AMX851987:AMX851992 AWT851987:AWT851992 BGP851987:BGP851992 BQL851987:BQL851992 CAH851987:CAH851992 CKD851987:CKD851992 CTZ851987:CTZ851992 DDV851987:DDV851992 DNR851987:DNR851992 DXN851987:DXN851992 EHJ851987:EHJ851992 ERF851987:ERF851992 FBB851987:FBB851992 FKX851987:FKX851992 FUT851987:FUT851992 GEP851987:GEP851992 GOL851987:GOL851992 GYH851987:GYH851992 HID851987:HID851992 HRZ851987:HRZ851992 IBV851987:IBV851992 ILR851987:ILR851992 IVN851987:IVN851992 JFJ851987:JFJ851992 JPF851987:JPF851992 JZB851987:JZB851992 KIX851987:KIX851992 KST851987:KST851992 LCP851987:LCP851992 LML851987:LML851992 LWH851987:LWH851992 MGD851987:MGD851992 MPZ851987:MPZ851992 MZV851987:MZV851992 NJR851987:NJR851992 NTN851987:NTN851992 ODJ851987:ODJ851992 ONF851987:ONF851992 OXB851987:OXB851992 PGX851987:PGX851992 PQT851987:PQT851992 QAP851987:QAP851992 QKL851987:QKL851992 QUH851987:QUH851992 RED851987:RED851992 RNZ851987:RNZ851992 RXV851987:RXV851992 SHR851987:SHR851992 SRN851987:SRN851992 TBJ851987:TBJ851992 TLF851987:TLF851992 TVB851987:TVB851992 UEX851987:UEX851992 UOT851987:UOT851992 UYP851987:UYP851992 VIL851987:VIL851992 VSH851987:VSH851992 WCD851987:WCD851992 WLZ851987:WLZ851992 WVV851987:WVV851992 X917523:X917528 JJ917523:JJ917528 TF917523:TF917528 ADB917523:ADB917528 AMX917523:AMX917528 AWT917523:AWT917528 BGP917523:BGP917528 BQL917523:BQL917528 CAH917523:CAH917528 CKD917523:CKD917528 CTZ917523:CTZ917528 DDV917523:DDV917528 DNR917523:DNR917528 DXN917523:DXN917528 EHJ917523:EHJ917528 ERF917523:ERF917528 FBB917523:FBB917528 FKX917523:FKX917528 FUT917523:FUT917528 GEP917523:GEP917528 GOL917523:GOL917528 GYH917523:GYH917528 HID917523:HID917528 HRZ917523:HRZ917528 IBV917523:IBV917528 ILR917523:ILR917528 IVN917523:IVN917528 JFJ917523:JFJ917528 JPF917523:JPF917528 JZB917523:JZB917528 KIX917523:KIX917528 KST917523:KST917528 LCP917523:LCP917528 LML917523:LML917528 LWH917523:LWH917528 MGD917523:MGD917528 MPZ917523:MPZ917528 MZV917523:MZV917528 NJR917523:NJR917528 NTN917523:NTN917528 ODJ917523:ODJ917528 ONF917523:ONF917528 OXB917523:OXB917528 PGX917523:PGX917528 PQT917523:PQT917528 QAP917523:QAP917528 QKL917523:QKL917528 QUH917523:QUH917528 RED917523:RED917528 RNZ917523:RNZ917528 RXV917523:RXV917528 SHR917523:SHR917528 SRN917523:SRN917528 TBJ917523:TBJ917528 TLF917523:TLF917528 TVB917523:TVB917528 UEX917523:UEX917528 UOT917523:UOT917528 UYP917523:UYP917528 VIL917523:VIL917528 VSH917523:VSH917528 WCD917523:WCD917528 WLZ917523:WLZ917528 WVV917523:WVV917528 X983059:X983064 JJ983059:JJ983064 TF983059:TF983064 ADB983059:ADB983064 AMX983059:AMX983064 AWT983059:AWT983064 BGP983059:BGP983064 BQL983059:BQL983064 CAH983059:CAH983064 CKD983059:CKD983064 CTZ983059:CTZ983064 DDV983059:DDV983064 DNR983059:DNR983064 DXN983059:DXN983064 EHJ983059:EHJ983064 ERF983059:ERF983064 FBB983059:FBB983064 FKX983059:FKX983064 FUT983059:FUT983064 GEP983059:GEP983064 GOL983059:GOL983064 GYH983059:GYH983064 HID983059:HID983064 HRZ983059:HRZ983064 IBV983059:IBV983064 ILR983059:ILR983064 IVN983059:IVN983064 JFJ983059:JFJ983064 JPF983059:JPF983064 JZB983059:JZB983064 KIX983059:KIX983064 KST983059:KST983064 LCP983059:LCP983064 LML983059:LML983064 LWH983059:LWH983064 MGD983059:MGD983064 MPZ983059:MPZ983064 MZV983059:MZV983064 NJR983059:NJR983064 NTN983059:NTN983064 ODJ983059:ODJ983064 ONF983059:ONF983064 OXB983059:OXB983064 PGX983059:PGX983064 PQT983059:PQT983064 QAP983059:QAP983064 QKL983059:QKL983064 QUH983059:QUH983064 RED983059:RED983064 RNZ983059:RNZ983064 RXV983059:RXV983064 SHR983059:SHR983064 SRN983059:SRN983064 TBJ983059:TBJ983064 TLF983059:TLF983064 TVB983059:TVB983064 UEX983059:UEX983064 UOT983059:UOT983064 UYP983059:UYP983064 VIL983059:VIL983064 VSH983059:VSH983064 WCD983059:WCD983064 WLZ983059:WLZ983064 WVV24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LZ19:WLZ23 WCD19:WCD23 VSH19:VSH23 VIL19:VIL23 UYP19:UYP23 UOT19:UOT23 UEX19:UEX23 TVB19:TVB23 TLF19:TLF23 TBJ19:TBJ23 SRN19:SRN23 SHR19:SHR23 RXV19:RXV23 RNZ19:RNZ23 RED19:RED23 QUH19:QUH23 QKL19:QKL23 QAP19:QAP23 PQT19:PQT23 PGX19:PGX23 OXB19:OXB23 ONF19:ONF23 ODJ19:ODJ23 NTN19:NTN23 NJR19:NJR23 MZV19:MZV23 MPZ19:MPZ23 MGD19:MGD23 LWH19:LWH23 LML19:LML23 LCP19:LCP23 KST19:KST23 KIX19:KIX23 JZB19:JZB23 JPF19:JPF23 JFJ19:JFJ23 IVN19:IVN23 ILR19:ILR23 IBV19:IBV23 HRZ19:HRZ23 HID19:HID23 GYH19:GYH23 GOL19:GOL23 GEP19:GEP23 FUT19:FUT23 FKX19:FKX23 FBB19:FBB23 ERF19:ERF23 EHJ19:EHJ23 DXN19:DXN23 DNR19:DNR23 DDV19:DDV23 CTZ19:CTZ23 CKD19:CKD23 CAH19:CAH23 BQL19:BQL23 BGP19:BGP23 AWT19:AWT23 AMX19:AMX23 ADB19:ADB23 TF19:TF23 JJ19:JJ23 WVV19:WVV23 SW23">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1">
    <tabColor theme="0" tint="-0.249977111117893"/>
  </sheetPr>
  <dimension ref="A1:T21"/>
  <sheetViews>
    <sheetView showGridLines="0" topLeftCell="E1" zoomScaleNormal="100" workbookViewId="0">
      <selection activeCell="G17" sqref="G17"/>
    </sheetView>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210</v>
      </c>
    </row>
    <row r="2" spans="1:20" ht="22.5">
      <c r="F2" s="1202" t="s">
        <v>492</v>
      </c>
      <c r="G2" s="1203"/>
      <c r="H2" s="1204"/>
      <c r="I2" s="436"/>
    </row>
    <row r="3" spans="1:20" ht="3" customHeight="1"/>
    <row r="4" spans="1:20" s="190" customFormat="1" ht="11.25">
      <c r="A4" s="214"/>
      <c r="B4" s="214"/>
      <c r="C4" s="214"/>
      <c r="D4" s="214"/>
      <c r="F4" s="1163" t="s">
        <v>454</v>
      </c>
      <c r="G4" s="1163"/>
      <c r="H4" s="1163"/>
      <c r="I4" s="1205"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05"/>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493</v>
      </c>
      <c r="H7" s="317" t="str">
        <f>IF(dateCh="","",dateCh)</f>
        <v>27.12.2021</v>
      </c>
      <c r="I7" s="196" t="s">
        <v>494</v>
      </c>
      <c r="J7" s="334"/>
      <c r="K7" s="214"/>
      <c r="L7" s="214"/>
      <c r="M7" s="214"/>
      <c r="N7" s="214"/>
      <c r="O7" s="214"/>
      <c r="P7" s="214"/>
      <c r="Q7" s="214"/>
      <c r="R7" s="214"/>
      <c r="S7" s="214"/>
      <c r="T7" s="214"/>
    </row>
    <row r="8" spans="1:20" s="190" customFormat="1" ht="45">
      <c r="A8" s="1206">
        <v>1</v>
      </c>
      <c r="B8" s="214"/>
      <c r="C8" s="214"/>
      <c r="D8" s="214"/>
      <c r="F8" s="335" t="str">
        <f>"2." &amp;mergeValue(A8)</f>
        <v>2.1</v>
      </c>
      <c r="G8" s="417" t="s">
        <v>495</v>
      </c>
      <c r="H8" s="317" t="str">
        <f>IF('Перечень тарифов'!R21="","наименование отсутствует","" &amp; 'Перечень тарифов'!R21 &amp; "")</f>
        <v>наименование отсутствует</v>
      </c>
      <c r="I8" s="196" t="s">
        <v>592</v>
      </c>
      <c r="J8" s="334"/>
      <c r="K8" s="214"/>
      <c r="L8" s="214"/>
      <c r="M8" s="214"/>
      <c r="N8" s="214"/>
      <c r="O8" s="214"/>
      <c r="P8" s="214"/>
      <c r="Q8" s="214"/>
      <c r="R8" s="214"/>
      <c r="S8" s="214"/>
      <c r="T8" s="214"/>
    </row>
    <row r="9" spans="1:20" s="190" customFormat="1" ht="22.5">
      <c r="A9" s="1206"/>
      <c r="B9" s="214"/>
      <c r="C9" s="214"/>
      <c r="D9" s="214"/>
      <c r="F9" s="335" t="str">
        <f>"3." &amp;mergeValue(A9)</f>
        <v>3.1</v>
      </c>
      <c r="G9" s="417" t="s">
        <v>496</v>
      </c>
      <c r="H9" s="317" t="str">
        <f>IF('Перечень тарифов'!F21="","наименование отсутствует","" &amp; 'Перечень тарифов'!F21 &amp; "")</f>
        <v>Производство тепловой энергии. Некомбинированная выработка</v>
      </c>
      <c r="I9" s="196" t="s">
        <v>590</v>
      </c>
      <c r="J9" s="334"/>
      <c r="K9" s="214"/>
      <c r="L9" s="214"/>
      <c r="M9" s="214"/>
      <c r="N9" s="214"/>
      <c r="O9" s="214"/>
      <c r="P9" s="214"/>
      <c r="Q9" s="214"/>
      <c r="R9" s="214"/>
      <c r="S9" s="214"/>
      <c r="T9" s="214"/>
    </row>
    <row r="10" spans="1:20" s="190" customFormat="1" ht="22.5">
      <c r="A10" s="1206"/>
      <c r="B10" s="214"/>
      <c r="C10" s="214"/>
      <c r="D10" s="214"/>
      <c r="F10" s="335" t="str">
        <f>"4."&amp;mergeValue(A10)</f>
        <v>4.1</v>
      </c>
      <c r="G10" s="417" t="s">
        <v>497</v>
      </c>
      <c r="H10" s="318" t="s">
        <v>458</v>
      </c>
      <c r="I10" s="196"/>
      <c r="J10" s="334"/>
      <c r="K10" s="214"/>
      <c r="L10" s="214"/>
      <c r="M10" s="214"/>
      <c r="N10" s="214"/>
      <c r="O10" s="214"/>
      <c r="P10" s="214"/>
      <c r="Q10" s="214"/>
      <c r="R10" s="214"/>
      <c r="S10" s="214"/>
      <c r="T10" s="214"/>
    </row>
    <row r="11" spans="1:20" s="190" customFormat="1" ht="18.75">
      <c r="A11" s="1206"/>
      <c r="B11" s="1206">
        <v>1</v>
      </c>
      <c r="C11" s="441"/>
      <c r="D11" s="441"/>
      <c r="F11" s="335" t="str">
        <f>"4."&amp;mergeValue(A11) &amp;"."&amp;mergeValue(B11)</f>
        <v>4.1.1</v>
      </c>
      <c r="G11" s="324" t="s">
        <v>594</v>
      </c>
      <c r="H11" s="317" t="str">
        <f>IF(region_name="","",region_name)</f>
        <v>г.Санкт-Петербург</v>
      </c>
      <c r="I11" s="196" t="s">
        <v>500</v>
      </c>
      <c r="J11" s="334"/>
      <c r="K11" s="214"/>
      <c r="L11" s="214"/>
      <c r="M11" s="214"/>
      <c r="N11" s="214"/>
      <c r="O11" s="214"/>
      <c r="P11" s="214"/>
      <c r="Q11" s="214"/>
      <c r="R11" s="214"/>
      <c r="S11" s="214"/>
      <c r="T11" s="214"/>
    </row>
    <row r="12" spans="1:20" s="190" customFormat="1" ht="22.5">
      <c r="A12" s="1206"/>
      <c r="B12" s="1206"/>
      <c r="C12" s="1206">
        <v>1</v>
      </c>
      <c r="D12" s="441"/>
      <c r="F12" s="335" t="str">
        <f>"4."&amp;mergeValue(A12) &amp;"."&amp;mergeValue(B12)&amp;"."&amp;mergeValue(C12)</f>
        <v>4.1.1.1</v>
      </c>
      <c r="G12" s="341" t="s">
        <v>498</v>
      </c>
      <c r="H12" s="317" t="str">
        <f>IF(Территории!H13="","","" &amp; Территории!H13 &amp; "")</f>
        <v>город Санкт-Петербург</v>
      </c>
      <c r="I12" s="196" t="s">
        <v>501</v>
      </c>
      <c r="J12" s="334"/>
      <c r="K12" s="214"/>
      <c r="L12" s="214"/>
      <c r="M12" s="214"/>
      <c r="N12" s="214"/>
      <c r="O12" s="214"/>
      <c r="P12" s="214"/>
      <c r="Q12" s="214"/>
      <c r="R12" s="214"/>
      <c r="S12" s="214"/>
      <c r="T12" s="214"/>
    </row>
    <row r="13" spans="1:20" s="190" customFormat="1" ht="56.25">
      <c r="A13" s="1206"/>
      <c r="B13" s="1206"/>
      <c r="C13" s="1206"/>
      <c r="D13" s="441">
        <v>1</v>
      </c>
      <c r="F13" s="335" t="str">
        <f>"4."&amp;mergeValue(A13) &amp;"."&amp;mergeValue(B13)&amp;"."&amp;mergeValue(C13)&amp;"."&amp;mergeValue(D13)</f>
        <v>4.1.1.1.1</v>
      </c>
      <c r="G13" s="420" t="s">
        <v>499</v>
      </c>
      <c r="H13" s="317" t="str">
        <f>IF(Территории!R14="","","" &amp; Территории!R14 &amp; "")</f>
        <v>муниципальный округ Юнтолово (40326000)</v>
      </c>
      <c r="I13" s="1107" t="s">
        <v>593</v>
      </c>
      <c r="J13" s="334"/>
      <c r="K13" s="214"/>
      <c r="L13" s="214"/>
      <c r="M13" s="214"/>
      <c r="N13" s="214"/>
      <c r="O13" s="214"/>
      <c r="P13" s="214"/>
      <c r="Q13" s="214"/>
      <c r="R13" s="214"/>
      <c r="S13" s="214"/>
      <c r="T13" s="214"/>
    </row>
    <row r="14" spans="1:20" s="1009" customFormat="1" ht="45">
      <c r="A14" s="1206">
        <v>2</v>
      </c>
      <c r="B14" s="1015"/>
      <c r="C14" s="1015"/>
      <c r="D14" s="1015"/>
      <c r="F14" s="1031" t="str">
        <f>"2." &amp;mergeValue(A14)</f>
        <v>2.2</v>
      </c>
      <c r="G14" s="817" t="s">
        <v>495</v>
      </c>
      <c r="H14" s="1109" t="str">
        <f>IF('Перечень тарифов'!R26="","наименование отсутствует","" &amp; 'Перечень тарифов'!R26 &amp; "")</f>
        <v>наименование отсутствует</v>
      </c>
      <c r="I14" s="818" t="s">
        <v>592</v>
      </c>
      <c r="J14" s="617"/>
      <c r="K14" s="1015"/>
      <c r="L14" s="1015"/>
      <c r="M14" s="1015"/>
      <c r="N14" s="1015"/>
      <c r="O14" s="1015"/>
      <c r="P14" s="1015"/>
      <c r="Q14" s="1015"/>
      <c r="R14" s="1015"/>
      <c r="S14" s="1015"/>
      <c r="T14" s="1015"/>
    </row>
    <row r="15" spans="1:20" s="1009" customFormat="1" ht="22.5">
      <c r="A15" s="1206"/>
      <c r="B15" s="1015"/>
      <c r="C15" s="1015"/>
      <c r="D15" s="1015"/>
      <c r="F15" s="1031" t="str">
        <f>"3." &amp;mergeValue(A15)</f>
        <v>3.2</v>
      </c>
      <c r="G15" s="817" t="s">
        <v>496</v>
      </c>
      <c r="H15" s="1109" t="str">
        <f>IF('Перечень тарифов'!F26="","наименование отсутствует","" &amp; 'Перечень тарифов'!F26 &amp; "")</f>
        <v>Производство тепловой энергии. Некомбинированная выработка</v>
      </c>
      <c r="I15" s="818" t="s">
        <v>590</v>
      </c>
      <c r="J15" s="617"/>
      <c r="K15" s="1015"/>
      <c r="L15" s="1015"/>
      <c r="M15" s="1015"/>
      <c r="N15" s="1015"/>
      <c r="O15" s="1015"/>
      <c r="P15" s="1015"/>
      <c r="Q15" s="1015"/>
      <c r="R15" s="1015"/>
      <c r="S15" s="1015"/>
      <c r="T15" s="1015"/>
    </row>
    <row r="16" spans="1:20" s="1009" customFormat="1" ht="22.5">
      <c r="A16" s="1206"/>
      <c r="B16" s="1015"/>
      <c r="C16" s="1015"/>
      <c r="D16" s="1015"/>
      <c r="F16" s="1031" t="str">
        <f>"4."&amp;mergeValue(A16)</f>
        <v>4.2</v>
      </c>
      <c r="G16" s="817" t="s">
        <v>497</v>
      </c>
      <c r="H16" s="1114" t="s">
        <v>458</v>
      </c>
      <c r="I16" s="818"/>
      <c r="J16" s="617"/>
      <c r="K16" s="1015"/>
      <c r="L16" s="1015"/>
      <c r="M16" s="1015"/>
      <c r="N16" s="1015"/>
      <c r="O16" s="1015"/>
      <c r="P16" s="1015"/>
      <c r="Q16" s="1015"/>
      <c r="R16" s="1015"/>
      <c r="S16" s="1015"/>
      <c r="T16" s="1015"/>
    </row>
    <row r="17" spans="1:20" s="1009" customFormat="1" ht="18.75">
      <c r="A17" s="1206"/>
      <c r="B17" s="1206">
        <v>1</v>
      </c>
      <c r="C17" s="1106"/>
      <c r="D17" s="1106"/>
      <c r="F17" s="1031" t="str">
        <f>"4."&amp;mergeValue(A17) &amp;"."&amp;mergeValue(B17)</f>
        <v>4.2.1</v>
      </c>
      <c r="G17" s="832" t="s">
        <v>594</v>
      </c>
      <c r="H17" s="1109" t="str">
        <f>IF(region_name="","",region_name)</f>
        <v>г.Санкт-Петербург</v>
      </c>
      <c r="I17" s="818" t="s">
        <v>500</v>
      </c>
      <c r="J17" s="617"/>
      <c r="K17" s="1015"/>
      <c r="L17" s="1015"/>
      <c r="M17" s="1015"/>
      <c r="N17" s="1015"/>
      <c r="O17" s="1015"/>
      <c r="P17" s="1015"/>
      <c r="Q17" s="1015"/>
      <c r="R17" s="1015"/>
      <c r="S17" s="1015"/>
      <c r="T17" s="1015"/>
    </row>
    <row r="18" spans="1:20" s="1009" customFormat="1" ht="22.5">
      <c r="A18" s="1206"/>
      <c r="B18" s="1206"/>
      <c r="C18" s="1206">
        <v>1</v>
      </c>
      <c r="D18" s="1106"/>
      <c r="F18" s="1031" t="str">
        <f>"4."&amp;mergeValue(A18) &amp;"."&amp;mergeValue(B18)&amp;"."&amp;mergeValue(C18)</f>
        <v>4.2.1.1</v>
      </c>
      <c r="G18" s="819" t="s">
        <v>498</v>
      </c>
      <c r="H18" s="1109" t="str">
        <f>IF(Территории!H13="","","" &amp; Территории!H13 &amp; "")</f>
        <v>город Санкт-Петербург</v>
      </c>
      <c r="I18" s="818" t="s">
        <v>501</v>
      </c>
      <c r="J18" s="617"/>
      <c r="K18" s="1015"/>
      <c r="L18" s="1015"/>
      <c r="M18" s="1015"/>
      <c r="N18" s="1015"/>
      <c r="O18" s="1015"/>
      <c r="P18" s="1015"/>
      <c r="Q18" s="1015"/>
      <c r="R18" s="1015"/>
      <c r="S18" s="1015"/>
      <c r="T18" s="1015"/>
    </row>
    <row r="19" spans="1:20" s="1009" customFormat="1" ht="56.25">
      <c r="A19" s="1206"/>
      <c r="B19" s="1206"/>
      <c r="C19" s="1206"/>
      <c r="D19" s="1106">
        <v>1</v>
      </c>
      <c r="F19" s="1031" t="str">
        <f>"4."&amp;mergeValue(A19) &amp;"."&amp;mergeValue(B19)&amp;"."&amp;mergeValue(C19)&amp;"."&amp;mergeValue(D19)</f>
        <v>4.2.1.1.1</v>
      </c>
      <c r="G19" s="820" t="s">
        <v>499</v>
      </c>
      <c r="H19" s="1109" t="str">
        <f>IF(Территории!R14="","","" &amp; Территории!R14 &amp; "")</f>
        <v>муниципальный округ Юнтолово (40326000)</v>
      </c>
      <c r="I19" s="1107" t="s">
        <v>593</v>
      </c>
      <c r="J19" s="617"/>
      <c r="K19" s="1015"/>
      <c r="L19" s="1015"/>
      <c r="M19" s="1015"/>
      <c r="N19" s="1015"/>
      <c r="O19" s="1015"/>
      <c r="P19" s="1015"/>
      <c r="Q19" s="1015"/>
      <c r="R19" s="1015"/>
      <c r="S19" s="1015"/>
      <c r="T19" s="1015"/>
    </row>
    <row r="20" spans="1:20" s="326" customFormat="1" ht="3" customHeight="1">
      <c r="A20" s="327"/>
      <c r="B20" s="327"/>
      <c r="C20" s="327"/>
      <c r="D20" s="327"/>
      <c r="F20" s="325"/>
      <c r="G20" s="418"/>
      <c r="H20" s="419"/>
      <c r="I20" s="226"/>
      <c r="J20" s="327"/>
      <c r="K20" s="327"/>
      <c r="L20" s="327"/>
      <c r="M20" s="327"/>
      <c r="N20" s="327"/>
      <c r="O20" s="327"/>
      <c r="P20" s="327"/>
      <c r="Q20" s="327"/>
      <c r="R20" s="327"/>
      <c r="S20" s="327"/>
      <c r="T20" s="327"/>
    </row>
    <row r="21" spans="1:20" s="326" customFormat="1" ht="15" customHeight="1">
      <c r="A21" s="327"/>
      <c r="B21" s="327"/>
      <c r="C21" s="327"/>
      <c r="D21" s="327"/>
      <c r="F21" s="325"/>
      <c r="G21" s="1201" t="s">
        <v>595</v>
      </c>
      <c r="H21" s="1201"/>
      <c r="I21" s="226"/>
      <c r="J21" s="327"/>
      <c r="K21" s="327"/>
      <c r="L21" s="327"/>
      <c r="M21" s="327"/>
      <c r="N21" s="327"/>
      <c r="O21" s="327"/>
      <c r="P21" s="327"/>
      <c r="Q21" s="327"/>
      <c r="R21" s="327"/>
      <c r="S21" s="327"/>
      <c r="T21" s="327"/>
    </row>
  </sheetData>
  <sheetProtection algorithmName="SHA-512" hashValue="Iixq12F1P2FOXTRN10h6OYa/+Uu11cjZa1RxWFFqNQGncvpQy9eSJ9zgnqiUS2vPio0A8EEUFsNV9XtFQNFGiw==" saltValue="cQNo6MfT9eztjNlbdC8SCg==" spinCount="100000" sheet="1" objects="1" scenarios="1" formatColumns="0" formatRows="0"/>
  <mergeCells count="10">
    <mergeCell ref="G21:H21"/>
    <mergeCell ref="F2:H2"/>
    <mergeCell ref="F4:H4"/>
    <mergeCell ref="I4:I5"/>
    <mergeCell ref="A8:A13"/>
    <mergeCell ref="B11:B13"/>
    <mergeCell ref="C12:C13"/>
    <mergeCell ref="A14:A19"/>
    <mergeCell ref="B17:B19"/>
    <mergeCell ref="C18:C19"/>
  </mergeCells>
  <dataValidations count="1">
    <dataValidation type="textLength" operator="lessThanOrEqual" allowBlank="1" showInputMessage="1" showErrorMessage="1" errorTitle="Ошибка" error="Допускается ввод не более 900 символов!" sqref="I20:I21">
      <formula1>900</formula1>
    </dataValidation>
  </dataValidation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rgb="FFEAEBEE"/>
    <pageSetUpPr fitToPage="1"/>
  </sheetPr>
  <dimension ref="A1:P23"/>
  <sheetViews>
    <sheetView showGridLines="0" topLeftCell="C4" zoomScaleNormal="100" workbookViewId="0">
      <selection activeCell="E34" sqref="E34"/>
    </sheetView>
  </sheetViews>
  <sheetFormatPr defaultColWidth="10.5703125" defaultRowHeight="14.25"/>
  <cols>
    <col min="1" max="1" width="9.140625" style="96" hidden="1" customWidth="1"/>
    <col min="2" max="2" width="9.140625" style="186" hidden="1" customWidth="1"/>
    <col min="3" max="3" width="3.7109375" style="87" customWidth="1"/>
    <col min="4" max="4" width="6.28515625" style="36" bestFit="1" customWidth="1"/>
    <col min="5" max="6" width="64.140625" style="36" customWidth="1"/>
    <col min="7" max="7" width="115.7109375" style="36" customWidth="1"/>
    <col min="8" max="8" width="10.5703125" style="36"/>
    <col min="9" max="10" width="10.5703125" style="212"/>
    <col min="11" max="16384" width="10.5703125" style="36"/>
  </cols>
  <sheetData>
    <row r="1" spans="1:16" hidden="1">
      <c r="M1" s="412"/>
      <c r="N1" s="412"/>
      <c r="P1" s="412"/>
    </row>
    <row r="2" spans="1:16" hidden="1"/>
    <row r="3" spans="1:16" hidden="1"/>
    <row r="4" spans="1:16" ht="3" customHeight="1">
      <c r="C4" s="86"/>
      <c r="D4" s="37"/>
      <c r="E4" s="37"/>
      <c r="F4" s="38"/>
      <c r="G4" s="38"/>
    </row>
    <row r="5" spans="1:16" ht="22.5">
      <c r="C5" s="86"/>
      <c r="D5" s="1234" t="s">
        <v>732</v>
      </c>
      <c r="E5" s="1234"/>
      <c r="F5" s="1234"/>
      <c r="G5" s="438"/>
    </row>
    <row r="6" spans="1:16" ht="3" customHeight="1">
      <c r="C6" s="86"/>
      <c r="D6" s="37"/>
      <c r="E6" s="84"/>
      <c r="F6" s="83"/>
      <c r="G6" s="286"/>
    </row>
    <row r="7" spans="1:16">
      <c r="C7" s="86"/>
      <c r="D7" s="1218" t="s">
        <v>454</v>
      </c>
      <c r="E7" s="1218"/>
      <c r="F7" s="1218"/>
      <c r="G7" s="1278" t="s">
        <v>455</v>
      </c>
    </row>
    <row r="8" spans="1:16">
      <c r="C8" s="86"/>
      <c r="D8" s="103" t="s">
        <v>92</v>
      </c>
      <c r="E8" s="113" t="s">
        <v>457</v>
      </c>
      <c r="F8" s="113" t="s">
        <v>456</v>
      </c>
      <c r="G8" s="1278"/>
    </row>
    <row r="9" spans="1:16" ht="12" customHeight="1">
      <c r="C9" s="86"/>
      <c r="D9" s="42" t="s">
        <v>93</v>
      </c>
      <c r="E9" s="42" t="s">
        <v>49</v>
      </c>
      <c r="F9" s="42" t="s">
        <v>50</v>
      </c>
      <c r="G9" s="42" t="s">
        <v>51</v>
      </c>
    </row>
    <row r="10" spans="1:16" ht="22.5">
      <c r="A10" s="285"/>
      <c r="C10" s="86"/>
      <c r="D10" s="187">
        <v>1</v>
      </c>
      <c r="E10" s="294" t="s">
        <v>694</v>
      </c>
      <c r="F10" s="295" t="s">
        <v>458</v>
      </c>
      <c r="G10" s="196"/>
    </row>
    <row r="11" spans="1:16">
      <c r="A11" s="285"/>
      <c r="C11" s="86"/>
      <c r="D11" s="187" t="s">
        <v>295</v>
      </c>
      <c r="E11" s="287" t="s">
        <v>695</v>
      </c>
      <c r="F11" s="295" t="s">
        <v>458</v>
      </c>
      <c r="G11" s="196"/>
    </row>
    <row r="12" spans="1:16" ht="20.100000000000001" customHeight="1">
      <c r="A12" s="285"/>
      <c r="C12" s="86"/>
      <c r="D12" s="187" t="s">
        <v>8</v>
      </c>
      <c r="E12" s="289" t="s">
        <v>1654</v>
      </c>
      <c r="F12" s="1092" t="s">
        <v>1661</v>
      </c>
      <c r="G12" s="1208" t="s">
        <v>599</v>
      </c>
    </row>
    <row r="13" spans="1:16" s="1063" customFormat="1" ht="20.100000000000001" customHeight="1">
      <c r="A13" s="97"/>
      <c r="B13" s="186"/>
      <c r="C13" s="1120" t="s">
        <v>1636</v>
      </c>
      <c r="D13" s="187" t="s">
        <v>1655</v>
      </c>
      <c r="E13" s="292" t="s">
        <v>1657</v>
      </c>
      <c r="F13" s="1092" t="s">
        <v>1660</v>
      </c>
      <c r="G13" s="1209"/>
      <c r="I13" s="831"/>
      <c r="J13" s="831"/>
    </row>
    <row r="14" spans="1:16" s="1063" customFormat="1" ht="20.100000000000001" customHeight="1">
      <c r="A14" s="97"/>
      <c r="B14" s="186"/>
      <c r="C14" s="1120" t="s">
        <v>1636</v>
      </c>
      <c r="D14" s="187" t="s">
        <v>1656</v>
      </c>
      <c r="E14" s="292" t="s">
        <v>1658</v>
      </c>
      <c r="F14" s="1092" t="s">
        <v>1659</v>
      </c>
      <c r="G14" s="1209"/>
      <c r="I14" s="831"/>
      <c r="J14" s="831"/>
    </row>
    <row r="15" spans="1:16" ht="15" customHeight="1">
      <c r="A15" s="285"/>
      <c r="C15" s="86"/>
      <c r="D15" s="114"/>
      <c r="E15" s="301" t="s">
        <v>328</v>
      </c>
      <c r="F15" s="298"/>
      <c r="G15" s="1210"/>
    </row>
    <row r="16" spans="1:16">
      <c r="A16" s="285"/>
      <c r="C16" s="86"/>
      <c r="D16" s="187" t="s">
        <v>329</v>
      </c>
      <c r="E16" s="287" t="s">
        <v>696</v>
      </c>
      <c r="F16" s="295" t="s">
        <v>458</v>
      </c>
      <c r="G16" s="791"/>
    </row>
    <row r="17" spans="1:16" ht="42.95" customHeight="1">
      <c r="A17" s="285"/>
      <c r="C17" s="86"/>
      <c r="D17" s="187" t="s">
        <v>443</v>
      </c>
      <c r="E17" s="1125"/>
      <c r="F17" s="1126"/>
      <c r="G17" s="1208" t="s">
        <v>697</v>
      </c>
    </row>
    <row r="18" spans="1:16" s="801" customFormat="1" ht="15" customHeight="1">
      <c r="A18" s="805"/>
      <c r="B18" s="186"/>
      <c r="C18" s="688"/>
      <c r="D18" s="826"/>
      <c r="E18" s="829" t="s">
        <v>328</v>
      </c>
      <c r="F18" s="792"/>
      <c r="G18" s="1210"/>
      <c r="I18" s="831"/>
      <c r="J18" s="831"/>
    </row>
    <row r="19" spans="1:16" s="801" customFormat="1">
      <c r="A19" s="805"/>
      <c r="B19" s="186"/>
      <c r="C19" s="688"/>
      <c r="D19" s="187" t="s">
        <v>735</v>
      </c>
      <c r="E19" s="784" t="s">
        <v>737</v>
      </c>
      <c r="F19" s="295" t="s">
        <v>458</v>
      </c>
      <c r="G19" s="791"/>
      <c r="I19" s="831"/>
      <c r="J19" s="831"/>
    </row>
    <row r="20" spans="1:16" s="801" customFormat="1" ht="18.75" hidden="1">
      <c r="A20" s="805"/>
      <c r="B20" s="186"/>
      <c r="C20" s="688"/>
      <c r="D20" s="787" t="s">
        <v>736</v>
      </c>
      <c r="E20" s="786"/>
      <c r="F20" s="785"/>
      <c r="G20" s="800"/>
      <c r="H20" s="788"/>
      <c r="I20" s="831"/>
      <c r="J20" s="831"/>
    </row>
    <row r="21" spans="1:16" ht="15" customHeight="1">
      <c r="A21" s="285"/>
      <c r="C21" s="86"/>
      <c r="D21" s="114"/>
      <c r="E21" s="829" t="s">
        <v>328</v>
      </c>
      <c r="F21" s="792"/>
      <c r="G21" s="793"/>
    </row>
    <row r="22" spans="1:16" ht="3" customHeight="1"/>
    <row r="23" spans="1:16">
      <c r="D23" s="790" t="s">
        <v>733</v>
      </c>
      <c r="E23" s="789" t="s">
        <v>734</v>
      </c>
      <c r="F23" s="727"/>
      <c r="G23" s="727"/>
      <c r="H23" s="727"/>
      <c r="I23" s="727"/>
      <c r="J23" s="727"/>
      <c r="K23" s="727"/>
      <c r="L23" s="727"/>
      <c r="M23" s="727"/>
      <c r="N23" s="727"/>
      <c r="O23" s="727"/>
      <c r="P23" s="727"/>
    </row>
  </sheetData>
  <sheetProtection algorithmName="SHA-512" hashValue="tUZRDTIzgZXcx27NJ4L6nyxnzMhYE+e1afCDIhmCSIn//BVO2H9u5lxx2oHFg0lFiyReCuhHGiuxgbDeA/XVUA==" saltValue="dY5ysZWK7uhrnsyKxIwK+g==" spinCount="100000" sheet="1" objects="1" scenarios="1" formatColumns="0" formatRows="0"/>
  <dataConsolidate/>
  <mergeCells count="5">
    <mergeCell ref="G17:G18"/>
    <mergeCell ref="D7:F7"/>
    <mergeCell ref="G7:G8"/>
    <mergeCell ref="G12:G15"/>
    <mergeCell ref="D5:F5"/>
  </mergeCells>
  <dataValidations count="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F17:F18 F12:F14">
      <formula1>900</formula1>
    </dataValidation>
    <dataValidation type="textLength" operator="lessThanOrEqual" allowBlank="1" showInputMessage="1" showErrorMessage="1" errorTitle="Ошибка" error="Допускается ввод не более 900 символов!" sqref="G12 E17 G17 G20 E12:E14">
      <formula1>900</formula1>
    </dataValidation>
  </dataValidations>
  <hyperlinks>
    <hyperlink ref="F14" location="'Форма 4.7'!$F$14" tooltip="Кликните по гиперссылке, чтобы перейти по ссылке на обосновывающие документы или отредактировать её" display="https://portal.eias.ru/Portal/DownloadPage.aspx?type=12&amp;guid=ea2cdbba-9096-4d75-8ea6-038513c231c7"/>
    <hyperlink ref="F13" location="'Форма 4.7'!$F$13" tooltip="Кликните по гиперссылке, чтобы перейти по ссылке на обосновывающие документы или отредактировать её" display="https://portal.eias.ru/Portal/DownloadPage.aspx?type=12&amp;guid=b82a460a-2174-46ce-a095-224a0678f5d0"/>
    <hyperlink ref="F12" location="'Форма 4.7'!$F$12" tooltip="Кликните по гиперссылке, чтобы перейти по ссылке на обосновывающие документы или отредактировать её" display="https://portal.eias.ru/Portal/DownloadPage.aspx?type=12&amp;guid=3b629e21-f56a-45b7-97b4-41ae687adcca"/>
  </hyperlink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rgb="FFEAEBEE"/>
  </sheetPr>
  <dimension ref="A1:L34"/>
  <sheetViews>
    <sheetView showGridLines="0" topLeftCell="C4" zoomScaleNormal="100" workbookViewId="0"/>
  </sheetViews>
  <sheetFormatPr defaultColWidth="10.5703125" defaultRowHeight="14.25"/>
  <cols>
    <col min="1" max="1" width="9.140625" style="96" hidden="1" customWidth="1"/>
    <col min="2" max="2" width="9.140625" style="186" hidden="1" customWidth="1"/>
    <col min="3" max="3" width="3.7109375" style="87" customWidth="1"/>
    <col min="4" max="4" width="6.28515625" style="36" bestFit="1" customWidth="1"/>
    <col min="5" max="5" width="63.42578125" style="36" customWidth="1"/>
    <col min="6" max="6" width="1.7109375" style="36" hidden="1" customWidth="1"/>
    <col min="7" max="8" width="35.7109375" style="36" customWidth="1"/>
    <col min="9" max="9" width="91.5703125" style="36" customWidth="1"/>
    <col min="10" max="10" width="10.5703125" style="36"/>
    <col min="11" max="12" width="10.5703125" style="212"/>
    <col min="13" max="16384" width="10.5703125" style="36"/>
  </cols>
  <sheetData>
    <row r="1" spans="1:9" hidden="1"/>
    <row r="2" spans="1:9" hidden="1"/>
    <row r="3" spans="1:9" hidden="1"/>
    <row r="4" spans="1:9" ht="3" customHeight="1">
      <c r="C4" s="86"/>
      <c r="D4" s="37"/>
      <c r="E4" s="37"/>
      <c r="F4" s="37"/>
      <c r="G4" s="37"/>
      <c r="H4" s="38"/>
      <c r="I4" s="38"/>
    </row>
    <row r="5" spans="1:9" ht="26.1" customHeight="1">
      <c r="C5" s="86"/>
      <c r="D5" s="1234" t="s">
        <v>698</v>
      </c>
      <c r="E5" s="1234"/>
      <c r="F5" s="1234"/>
      <c r="G5" s="1234"/>
      <c r="H5" s="1234"/>
      <c r="I5" s="336"/>
    </row>
    <row r="6" spans="1:9" ht="3" customHeight="1">
      <c r="C6" s="86"/>
      <c r="D6" s="37"/>
      <c r="E6" s="84"/>
      <c r="F6" s="84"/>
      <c r="G6" s="84"/>
      <c r="H6" s="83"/>
      <c r="I6" s="286"/>
    </row>
    <row r="7" spans="1:9" ht="21" customHeight="1">
      <c r="C7" s="86"/>
      <c r="D7" s="1218" t="s">
        <v>454</v>
      </c>
      <c r="E7" s="1218"/>
      <c r="F7" s="1218"/>
      <c r="G7" s="1218"/>
      <c r="H7" s="1218"/>
      <c r="I7" s="1278" t="s">
        <v>455</v>
      </c>
    </row>
    <row r="8" spans="1:9" ht="21" customHeight="1">
      <c r="C8" s="86"/>
      <c r="D8" s="103" t="s">
        <v>92</v>
      </c>
      <c r="E8" s="113" t="s">
        <v>457</v>
      </c>
      <c r="F8" s="113"/>
      <c r="G8" s="113" t="s">
        <v>442</v>
      </c>
      <c r="H8" s="113" t="s">
        <v>456</v>
      </c>
      <c r="I8" s="1278"/>
    </row>
    <row r="9" spans="1:9" ht="12" customHeight="1">
      <c r="C9" s="86"/>
      <c r="D9" s="42" t="s">
        <v>93</v>
      </c>
      <c r="E9" s="42" t="s">
        <v>49</v>
      </c>
      <c r="F9" s="42"/>
      <c r="G9" s="42" t="s">
        <v>50</v>
      </c>
      <c r="H9" s="42" t="s">
        <v>51</v>
      </c>
      <c r="I9" s="42" t="s">
        <v>68</v>
      </c>
    </row>
    <row r="10" spans="1:9">
      <c r="A10" s="285"/>
      <c r="C10" s="86"/>
      <c r="D10" s="187">
        <v>1</v>
      </c>
      <c r="E10" s="1280" t="s">
        <v>459</v>
      </c>
      <c r="F10" s="1280"/>
      <c r="G10" s="1280"/>
      <c r="H10" s="1280"/>
      <c r="I10" s="307"/>
    </row>
    <row r="11" spans="1:9" ht="20.100000000000001" customHeight="1">
      <c r="A11" s="285"/>
      <c r="C11" s="86"/>
      <c r="D11" s="187" t="s">
        <v>295</v>
      </c>
      <c r="E11" s="287" t="s">
        <v>460</v>
      </c>
      <c r="F11" s="295"/>
      <c r="G11" s="432"/>
      <c r="H11" s="295" t="s">
        <v>458</v>
      </c>
      <c r="I11" s="196" t="s">
        <v>461</v>
      </c>
    </row>
    <row r="12" spans="1:9" ht="45">
      <c r="A12" s="285"/>
      <c r="C12" s="86"/>
      <c r="D12" s="187" t="s">
        <v>329</v>
      </c>
      <c r="E12" s="287" t="s">
        <v>462</v>
      </c>
      <c r="F12" s="295"/>
      <c r="G12" s="414"/>
      <c r="H12" s="314"/>
      <c r="I12" s="415" t="s">
        <v>699</v>
      </c>
    </row>
    <row r="13" spans="1:9" ht="22.5">
      <c r="A13" s="285"/>
      <c r="B13" s="186">
        <v>3</v>
      </c>
      <c r="C13" s="86"/>
      <c r="D13" s="187">
        <v>2</v>
      </c>
      <c r="E13" s="352" t="s">
        <v>700</v>
      </c>
      <c r="F13" s="295"/>
      <c r="G13" s="295" t="s">
        <v>458</v>
      </c>
      <c r="H13" s="314"/>
      <c r="I13" s="416" t="s">
        <v>463</v>
      </c>
    </row>
    <row r="14" spans="1:9" ht="39" customHeight="1">
      <c r="A14" s="285"/>
      <c r="C14" s="86"/>
      <c r="D14" s="187">
        <v>3</v>
      </c>
      <c r="E14" s="1279" t="s">
        <v>701</v>
      </c>
      <c r="F14" s="1279"/>
      <c r="G14" s="1279"/>
      <c r="H14" s="1279"/>
      <c r="I14" s="413"/>
    </row>
    <row r="15" spans="1:9" ht="20.100000000000001" customHeight="1">
      <c r="A15" s="285"/>
      <c r="C15" s="86"/>
      <c r="D15" s="187" t="s">
        <v>444</v>
      </c>
      <c r="E15" s="296"/>
      <c r="F15" s="295"/>
      <c r="G15" s="295" t="s">
        <v>458</v>
      </c>
      <c r="H15" s="314"/>
      <c r="I15" s="1208" t="s">
        <v>702</v>
      </c>
    </row>
    <row r="16" spans="1:9" ht="15" customHeight="1">
      <c r="A16" s="285"/>
      <c r="C16" s="86"/>
      <c r="D16" s="114"/>
      <c r="E16" s="300" t="s">
        <v>328</v>
      </c>
      <c r="F16" s="301"/>
      <c r="G16" s="301"/>
      <c r="H16" s="298"/>
      <c r="I16" s="1210"/>
    </row>
    <row r="17" spans="1:12" ht="69" customHeight="1">
      <c r="A17" s="285"/>
      <c r="B17" s="186">
        <v>3</v>
      </c>
      <c r="C17" s="86"/>
      <c r="D17" s="187">
        <v>4</v>
      </c>
      <c r="E17" s="1279" t="s">
        <v>703</v>
      </c>
      <c r="F17" s="1279"/>
      <c r="G17" s="1279"/>
      <c r="H17" s="1279"/>
      <c r="I17" s="413"/>
    </row>
    <row r="18" spans="1:12" ht="20.100000000000001" customHeight="1">
      <c r="A18" s="285"/>
      <c r="C18" s="86"/>
      <c r="D18" s="187" t="s">
        <v>445</v>
      </c>
      <c r="E18" s="302" t="s">
        <v>464</v>
      </c>
      <c r="F18" s="295"/>
      <c r="G18" s="414"/>
      <c r="H18" s="295" t="s">
        <v>458</v>
      </c>
      <c r="I18" s="1208" t="s">
        <v>482</v>
      </c>
    </row>
    <row r="19" spans="1:12" ht="15" customHeight="1">
      <c r="A19" s="285"/>
      <c r="C19" s="86"/>
      <c r="D19" s="114"/>
      <c r="E19" s="300" t="s">
        <v>328</v>
      </c>
      <c r="F19" s="301"/>
      <c r="G19" s="301"/>
      <c r="H19" s="298"/>
      <c r="I19" s="1210"/>
    </row>
    <row r="20" spans="1:12" ht="30" customHeight="1">
      <c r="A20" s="285"/>
      <c r="B20" s="186">
        <v>3</v>
      </c>
      <c r="C20" s="86"/>
      <c r="D20" s="187">
        <v>5</v>
      </c>
      <c r="E20" s="1279" t="s">
        <v>704</v>
      </c>
      <c r="F20" s="1279"/>
      <c r="G20" s="1279"/>
      <c r="H20" s="1279"/>
      <c r="I20" s="413"/>
    </row>
    <row r="21" spans="1:12" ht="26.1" customHeight="1">
      <c r="A21" s="285"/>
      <c r="C21" s="86"/>
      <c r="D21" s="187" t="s">
        <v>446</v>
      </c>
      <c r="E21" s="1281" t="s">
        <v>705</v>
      </c>
      <c r="F21" s="1281"/>
      <c r="G21" s="1281"/>
      <c r="H21" s="1281"/>
      <c r="I21" s="413"/>
    </row>
    <row r="22" spans="1:12" ht="32.1" customHeight="1">
      <c r="A22" s="285"/>
      <c r="C22" s="86"/>
      <c r="D22" s="187" t="s">
        <v>447</v>
      </c>
      <c r="E22" s="303" t="s">
        <v>465</v>
      </c>
      <c r="F22" s="295"/>
      <c r="G22" s="414"/>
      <c r="H22" s="295" t="s">
        <v>458</v>
      </c>
      <c r="I22" s="1208" t="s">
        <v>706</v>
      </c>
    </row>
    <row r="23" spans="1:12" ht="15" customHeight="1">
      <c r="A23" s="285"/>
      <c r="C23" s="86"/>
      <c r="D23" s="114"/>
      <c r="E23" s="301" t="s">
        <v>328</v>
      </c>
      <c r="F23" s="297"/>
      <c r="G23" s="297"/>
      <c r="H23" s="298"/>
      <c r="I23" s="1210"/>
    </row>
    <row r="24" spans="1:12" ht="14.25" customHeight="1">
      <c r="A24" s="285"/>
      <c r="C24" s="86"/>
      <c r="D24" s="187" t="s">
        <v>448</v>
      </c>
      <c r="E24" s="1281" t="s">
        <v>707</v>
      </c>
      <c r="F24" s="1281"/>
      <c r="G24" s="1281"/>
      <c r="H24" s="1281"/>
      <c r="I24" s="413"/>
    </row>
    <row r="25" spans="1:12" ht="54.95" customHeight="1">
      <c r="A25" s="285"/>
      <c r="C25" s="86"/>
      <c r="D25" s="187" t="s">
        <v>449</v>
      </c>
      <c r="E25" s="303" t="s">
        <v>467</v>
      </c>
      <c r="F25" s="295"/>
      <c r="G25" s="414"/>
      <c r="H25" s="295" t="s">
        <v>458</v>
      </c>
      <c r="I25" s="1207" t="s">
        <v>600</v>
      </c>
    </row>
    <row r="26" spans="1:12" ht="15" customHeight="1">
      <c r="A26" s="285"/>
      <c r="C26" s="86"/>
      <c r="D26" s="114"/>
      <c r="E26" s="301" t="s">
        <v>328</v>
      </c>
      <c r="F26" s="297"/>
      <c r="G26" s="297"/>
      <c r="H26" s="298"/>
      <c r="I26" s="1207"/>
    </row>
    <row r="27" spans="1:12" ht="26.1" customHeight="1">
      <c r="A27" s="285"/>
      <c r="C27" s="86"/>
      <c r="D27" s="187" t="s">
        <v>450</v>
      </c>
      <c r="E27" s="1281" t="s">
        <v>708</v>
      </c>
      <c r="F27" s="1281"/>
      <c r="G27" s="1281"/>
      <c r="H27" s="1281"/>
      <c r="I27" s="413"/>
    </row>
    <row r="28" spans="1:12" ht="32.1" customHeight="1">
      <c r="A28" s="285"/>
      <c r="C28" s="86"/>
      <c r="D28" s="187" t="s">
        <v>451</v>
      </c>
      <c r="E28" s="303" t="s">
        <v>466</v>
      </c>
      <c r="F28" s="295"/>
      <c r="G28" s="306"/>
      <c r="H28" s="295" t="s">
        <v>458</v>
      </c>
      <c r="I28" s="1208" t="s">
        <v>709</v>
      </c>
      <c r="L28" s="212" t="s">
        <v>577</v>
      </c>
    </row>
    <row r="29" spans="1:12" ht="15" customHeight="1">
      <c r="A29" s="285"/>
      <c r="C29" s="86"/>
      <c r="D29" s="114"/>
      <c r="E29" s="301" t="s">
        <v>328</v>
      </c>
      <c r="F29" s="297"/>
      <c r="G29" s="297"/>
      <c r="H29" s="298"/>
      <c r="I29" s="1210"/>
    </row>
    <row r="30" spans="1:12" ht="49.5" customHeight="1">
      <c r="A30" s="285"/>
      <c r="B30" s="186">
        <v>3</v>
      </c>
      <c r="C30" s="86"/>
      <c r="D30" s="187" t="s">
        <v>69</v>
      </c>
      <c r="E30" s="1279" t="s">
        <v>711</v>
      </c>
      <c r="F30" s="1279"/>
      <c r="G30" s="1279"/>
      <c r="H30" s="1279"/>
      <c r="I30" s="413"/>
    </row>
    <row r="31" spans="1:12" ht="20.100000000000001" customHeight="1">
      <c r="A31" s="285"/>
      <c r="C31" s="86"/>
      <c r="D31" s="187" t="s">
        <v>452</v>
      </c>
      <c r="E31" s="296"/>
      <c r="F31" s="295"/>
      <c r="G31" s="295" t="s">
        <v>458</v>
      </c>
      <c r="H31" s="314"/>
      <c r="I31" s="1208" t="s">
        <v>481</v>
      </c>
    </row>
    <row r="32" spans="1:12" ht="15" customHeight="1">
      <c r="A32" s="285"/>
      <c r="C32" s="86"/>
      <c r="D32" s="114"/>
      <c r="E32" s="300" t="s">
        <v>328</v>
      </c>
      <c r="F32" s="297"/>
      <c r="G32" s="297"/>
      <c r="H32" s="298"/>
      <c r="I32" s="1210"/>
    </row>
    <row r="33" spans="1:12" s="174" customFormat="1" ht="3" customHeight="1">
      <c r="A33" s="285"/>
      <c r="K33" s="290"/>
      <c r="L33" s="290"/>
    </row>
    <row r="34" spans="1:12" ht="24.75" customHeight="1">
      <c r="D34" s="299">
        <v>1</v>
      </c>
      <c r="E34" s="1201" t="s">
        <v>710</v>
      </c>
      <c r="F34" s="1201"/>
      <c r="G34" s="1201"/>
      <c r="H34" s="1201"/>
      <c r="I34" s="1201"/>
    </row>
  </sheetData>
  <sheetProtection password="FA9C" sheet="1" objects="1" scenarios="1" formatColumns="0" formatRows="0"/>
  <mergeCells count="18">
    <mergeCell ref="E34:I34"/>
    <mergeCell ref="E30:H30"/>
    <mergeCell ref="E21:H21"/>
    <mergeCell ref="E24:H24"/>
    <mergeCell ref="E27:H27"/>
    <mergeCell ref="I22:I23"/>
    <mergeCell ref="I25:I26"/>
    <mergeCell ref="I28:I29"/>
    <mergeCell ref="I31:I32"/>
    <mergeCell ref="I18:I19"/>
    <mergeCell ref="E20:H20"/>
    <mergeCell ref="D5:H5"/>
    <mergeCell ref="D7:H7"/>
    <mergeCell ref="I7:I8"/>
    <mergeCell ref="E10:H10"/>
    <mergeCell ref="E14:H14"/>
    <mergeCell ref="I15:I16"/>
    <mergeCell ref="E17:H17"/>
  </mergeCells>
  <dataValidations count="4">
    <dataValidation type="textLength" operator="lessThanOrEqual" allowBlank="1" showInputMessage="1" showErrorMessage="1" errorTitle="Ошибка" error="Допускается ввод не более 900 символов!" sqref="I12:I13 G22 I25 E28 E15 G18 E22 G25 E18 I31 E25 E31 I28 G12 I18 I15 E12 I22">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 H12:H13 H15">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28">
      <formula1>"a"</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G11"/>
  </dataValidation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3">
    <tabColor rgb="FFEAEBEE"/>
    <pageSetUpPr fitToPage="1"/>
  </sheetPr>
  <dimension ref="A1:N15"/>
  <sheetViews>
    <sheetView showGridLines="0" topLeftCell="C4" zoomScaleNormal="100" workbookViewId="0"/>
  </sheetViews>
  <sheetFormatPr defaultRowHeight="14.25"/>
  <cols>
    <col min="1" max="1" width="9.140625" style="128" hidden="1" customWidth="1"/>
    <col min="2" max="2" width="9.140625" style="129" hidden="1" customWidth="1"/>
    <col min="3" max="3" width="3.7109375" style="130" customWidth="1"/>
    <col min="4" max="4" width="7" style="131" bestFit="1" customWidth="1"/>
    <col min="5" max="5" width="11.28515625" style="131" customWidth="1"/>
    <col min="6" max="6" width="41" style="131" customWidth="1"/>
    <col min="7" max="7" width="18" style="131" customWidth="1"/>
    <col min="8" max="8" width="13.140625" style="131" customWidth="1"/>
    <col min="9" max="9" width="11.42578125" style="131" customWidth="1"/>
    <col min="10" max="10" width="42.140625" style="131" customWidth="1"/>
    <col min="11" max="11" width="115.7109375" style="131" customWidth="1"/>
    <col min="12" max="12" width="3.7109375" style="131" customWidth="1"/>
    <col min="13" max="16384" width="9.140625" style="131"/>
  </cols>
  <sheetData>
    <row r="1" spans="1:14" hidden="1"/>
    <row r="2" spans="1:14" hidden="1"/>
    <row r="3" spans="1:14" hidden="1"/>
    <row r="4" spans="1:14" ht="3" customHeight="1"/>
    <row r="5" spans="1:14" s="36" customFormat="1" ht="22.5">
      <c r="A5" s="125"/>
      <c r="C5" s="47"/>
      <c r="D5" s="1282" t="s">
        <v>479</v>
      </c>
      <c r="E5" s="1282"/>
      <c r="F5" s="1282"/>
      <c r="G5" s="1282"/>
      <c r="H5" s="1282"/>
      <c r="I5" s="1282"/>
      <c r="J5" s="1282"/>
      <c r="K5" s="437"/>
    </row>
    <row r="6" spans="1:14" ht="3" hidden="1" customHeight="1">
      <c r="D6" s="132"/>
      <c r="E6" s="132"/>
      <c r="G6" s="132"/>
      <c r="H6" s="132"/>
      <c r="I6" s="132"/>
      <c r="J6" s="132"/>
      <c r="K6" s="132"/>
    </row>
    <row r="7" spans="1:14" s="128" customFormat="1" ht="3" customHeight="1">
      <c r="B7" s="129"/>
      <c r="C7" s="130"/>
      <c r="D7" s="133"/>
      <c r="E7" s="133"/>
      <c r="G7" s="133"/>
      <c r="H7" s="133"/>
      <c r="I7" s="133"/>
      <c r="J7" s="133"/>
      <c r="K7" s="133"/>
      <c r="L7" s="134"/>
    </row>
    <row r="8" spans="1:14">
      <c r="D8" s="1284" t="s">
        <v>454</v>
      </c>
      <c r="E8" s="1284"/>
      <c r="F8" s="1284"/>
      <c r="G8" s="1284"/>
      <c r="H8" s="1284"/>
      <c r="I8" s="1284"/>
      <c r="J8" s="1284"/>
      <c r="K8" s="1284" t="s">
        <v>455</v>
      </c>
    </row>
    <row r="9" spans="1:14">
      <c r="D9" s="1284" t="s">
        <v>92</v>
      </c>
      <c r="E9" s="1284" t="s">
        <v>483</v>
      </c>
      <c r="F9" s="1284"/>
      <c r="G9" s="1284" t="s">
        <v>484</v>
      </c>
      <c r="H9" s="1284"/>
      <c r="I9" s="1284"/>
      <c r="J9" s="1284"/>
      <c r="K9" s="1284"/>
    </row>
    <row r="10" spans="1:14" ht="22.5">
      <c r="D10" s="1284"/>
      <c r="E10" s="137" t="s">
        <v>485</v>
      </c>
      <c r="F10" s="137" t="s">
        <v>400</v>
      </c>
      <c r="G10" s="137" t="s">
        <v>400</v>
      </c>
      <c r="H10" s="137" t="s">
        <v>485</v>
      </c>
      <c r="I10" s="137" t="s">
        <v>486</v>
      </c>
      <c r="J10" s="137" t="s">
        <v>456</v>
      </c>
      <c r="K10" s="1284"/>
    </row>
    <row r="11" spans="1:14" ht="12" customHeight="1">
      <c r="D11" s="42" t="s">
        <v>93</v>
      </c>
      <c r="E11" s="42" t="s">
        <v>49</v>
      </c>
      <c r="F11" s="42" t="s">
        <v>50</v>
      </c>
      <c r="G11" s="42" t="s">
        <v>51</v>
      </c>
      <c r="H11" s="42" t="s">
        <v>68</v>
      </c>
      <c r="I11" s="42" t="s">
        <v>69</v>
      </c>
      <c r="J11" s="42" t="s">
        <v>183</v>
      </c>
      <c r="K11" s="42" t="s">
        <v>184</v>
      </c>
    </row>
    <row r="12" spans="1:14" s="127" customFormat="1" ht="54.95" customHeight="1">
      <c r="A12" s="185" t="s">
        <v>50</v>
      </c>
      <c r="B12" s="135" t="s">
        <v>253</v>
      </c>
      <c r="C12" s="136"/>
      <c r="D12" s="138" t="s">
        <v>93</v>
      </c>
      <c r="E12" s="448"/>
      <c r="F12" s="1088"/>
      <c r="G12" s="1088"/>
      <c r="H12" s="1088"/>
      <c r="I12" s="1101"/>
      <c r="J12" s="1092"/>
      <c r="K12" s="1208" t="s">
        <v>487</v>
      </c>
      <c r="M12" s="454" t="str">
        <f>IF(ISERROR(INDEX(kind_of_nameforms,MATCH(E12,kind_of_forms,0),1)),"",INDEX(kind_of_nameforms,MATCH(E12,kind_of_forms,0),1))</f>
        <v/>
      </c>
      <c r="N12" s="455"/>
    </row>
    <row r="13" spans="1:14" ht="15" customHeight="1">
      <c r="A13" s="131"/>
      <c r="B13" s="131"/>
      <c r="C13" s="131"/>
      <c r="D13" s="114"/>
      <c r="E13" s="140" t="s">
        <v>5</v>
      </c>
      <c r="F13" s="139"/>
      <c r="G13" s="139"/>
      <c r="H13" s="139"/>
      <c r="I13" s="139"/>
      <c r="J13" s="316"/>
      <c r="K13" s="1210"/>
    </row>
    <row r="14" spans="1:14" ht="3" customHeight="1">
      <c r="A14" s="131"/>
      <c r="B14" s="131"/>
      <c r="C14" s="131"/>
    </row>
    <row r="15" spans="1:14" ht="27.75" customHeight="1">
      <c r="E15" s="1283" t="s">
        <v>596</v>
      </c>
      <c r="F15" s="1283"/>
      <c r="G15" s="1283"/>
      <c r="H15" s="1283"/>
      <c r="I15" s="1283"/>
      <c r="J15" s="1283"/>
    </row>
  </sheetData>
  <sheetProtection password="FA9C" sheet="1" objects="1" scenarios="1" formatColumns="0" formatRows="0"/>
  <mergeCells count="8">
    <mergeCell ref="D5:J5"/>
    <mergeCell ref="E15:J15"/>
    <mergeCell ref="K12:K13"/>
    <mergeCell ref="D8:J8"/>
    <mergeCell ref="E9:F9"/>
    <mergeCell ref="K8:K10"/>
    <mergeCell ref="G9:J9"/>
    <mergeCell ref="D9:D10"/>
  </mergeCells>
  <phoneticPr fontId="13" type="noConversion"/>
  <dataValidations count="4">
    <dataValidation type="textLength" operator="lessThanOrEqual" allowBlank="1" showInputMessage="1" showErrorMessage="1" errorTitle="Ошибка" error="Допускается ввод не более 900 символов!" sqref="F12:H12">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J12">
      <formula1>900</formula1>
    </dataValidation>
    <dataValidation type="list" allowBlank="1" showInputMessage="1" showErrorMessage="1" errorTitle="Ошибка" error="Выберите значение из списка" prompt="Выберите значение из списка" sqref="E12">
      <formula1>kind_of_forms</formula1>
    </dataValidation>
  </dataValidations>
  <printOptions horizontalCentered="1"/>
  <pageMargins left="0.23622047244094491" right="0.23622047244094491" top="0.23622047244094491" bottom="0.23622047244094491" header="0.23622047244094491" footer="0.23622047244094491"/>
  <pageSetup paperSize="9" fitToHeight="0"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7">
    <tabColor rgb="FFCCCCFF"/>
    <pageSetUpPr fitToPage="1"/>
  </sheetPr>
  <dimension ref="A1:I15"/>
  <sheetViews>
    <sheetView showGridLines="0" topLeftCell="C6" zoomScaleNormal="100" workbookViewId="0"/>
  </sheetViews>
  <sheetFormatPr defaultRowHeight="14.25"/>
  <cols>
    <col min="1" max="2" width="9.140625" style="13" hidden="1" customWidth="1"/>
    <col min="3" max="3" width="3.7109375" style="49" bestFit="1" customWidth="1"/>
    <col min="4" max="4" width="6.28515625" style="13" bestFit="1" customWidth="1"/>
    <col min="5" max="5" width="94.85546875" style="13" customWidth="1"/>
    <col min="6" max="16384" width="9.140625" style="13"/>
  </cols>
  <sheetData>
    <row r="1" spans="3:9" hidden="1"/>
    <row r="2" spans="3:9" hidden="1"/>
    <row r="3" spans="3:9" hidden="1"/>
    <row r="4" spans="3:9" hidden="1"/>
    <row r="5" spans="3:9" hidden="1"/>
    <row r="6" spans="3:9" ht="3" customHeight="1">
      <c r="C6" s="50"/>
      <c r="D6" s="14"/>
      <c r="E6" s="14"/>
    </row>
    <row r="7" spans="3:9" ht="22.5">
      <c r="C7" s="50"/>
      <c r="D7" s="1158" t="s">
        <v>314</v>
      </c>
      <c r="E7" s="1160"/>
      <c r="F7" s="439"/>
    </row>
    <row r="8" spans="3:9" ht="3" customHeight="1">
      <c r="C8" s="50"/>
      <c r="D8" s="14"/>
      <c r="E8" s="14"/>
    </row>
    <row r="9" spans="3:9" ht="15.95" customHeight="1">
      <c r="C9" s="50"/>
      <c r="D9" s="103" t="s">
        <v>92</v>
      </c>
      <c r="E9" s="427" t="s">
        <v>313</v>
      </c>
    </row>
    <row r="10" spans="3:9" ht="12" customHeight="1">
      <c r="C10" s="50"/>
      <c r="D10" s="42" t="s">
        <v>93</v>
      </c>
      <c r="E10" s="42" t="s">
        <v>49</v>
      </c>
    </row>
    <row r="11" spans="3:9" ht="11.25" hidden="1" customHeight="1">
      <c r="C11" s="50"/>
      <c r="D11" s="194">
        <v>0</v>
      </c>
      <c r="E11" s="428"/>
    </row>
    <row r="12" spans="3:9" ht="15" customHeight="1">
      <c r="C12" s="167"/>
      <c r="D12" s="123">
        <v>1</v>
      </c>
      <c r="E12" s="1075"/>
    </row>
    <row r="13" spans="3:9" ht="12" customHeight="1">
      <c r="C13" s="50"/>
      <c r="D13" s="429"/>
      <c r="E13" s="430" t="s">
        <v>177</v>
      </c>
    </row>
    <row r="14" spans="3:9" ht="3" customHeight="1"/>
    <row r="15" spans="3:9" ht="22.5" customHeight="1">
      <c r="C15" s="168"/>
      <c r="D15" s="1285" t="s">
        <v>315</v>
      </c>
      <c r="E15" s="1285"/>
      <c r="F15" s="169"/>
      <c r="G15" s="169"/>
      <c r="H15" s="169"/>
      <c r="I15" s="169"/>
    </row>
  </sheetData>
  <sheetProtection password="FA9C" sheet="1" objects="1" scenarios="1" formatColumns="0" formatRows="0"/>
  <mergeCells count="2">
    <mergeCell ref="D7:E7"/>
    <mergeCell ref="D15:E15"/>
  </mergeCells>
  <dataValidations count="1">
    <dataValidation type="textLength" operator="lessThanOrEqual" allowBlank="1" showInputMessage="1" showErrorMessage="1" errorTitle="Ошибка" error="Допускается ввод не более 900 символов!" sqref="E11:E12">
      <formula1>900</formula1>
    </dataValidation>
  </dataValidation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2">
    <tabColor theme="0" tint="-0.249977111117893"/>
  </sheetPr>
  <dimension ref="A1:T21"/>
  <sheetViews>
    <sheetView showGridLines="0" topLeftCell="E1" zoomScaleNormal="100" workbookViewId="0">
      <selection activeCell="G17" sqref="G17"/>
    </sheetView>
  </sheetViews>
  <sheetFormatPr defaultColWidth="10.5703125" defaultRowHeight="14.25"/>
  <cols>
    <col min="1" max="1" width="3.7109375" style="1016" hidden="1" customWidth="1"/>
    <col min="2" max="4" width="3.7109375" style="1010" hidden="1" customWidth="1"/>
    <col min="5" max="5" width="3.7109375" style="811" customWidth="1"/>
    <col min="6" max="6" width="9.7109375" style="1063" customWidth="1"/>
    <col min="7" max="7" width="37.7109375" style="1063" customWidth="1"/>
    <col min="8" max="8" width="66.85546875" style="1063" customWidth="1"/>
    <col min="9" max="9" width="115.7109375" style="1063" customWidth="1"/>
    <col min="10" max="11" width="10.5703125" style="1010"/>
    <col min="12" max="12" width="11.140625" style="1010" customWidth="1"/>
    <col min="13" max="20" width="10.5703125" style="1010"/>
    <col min="21" max="16384" width="10.5703125" style="1063"/>
  </cols>
  <sheetData>
    <row r="1" spans="1:20" ht="3" customHeight="1">
      <c r="A1" s="1016" t="s">
        <v>210</v>
      </c>
    </row>
    <row r="2" spans="1:20" ht="22.5">
      <c r="F2" s="1202" t="s">
        <v>492</v>
      </c>
      <c r="G2" s="1203"/>
      <c r="H2" s="1204"/>
      <c r="I2" s="808"/>
    </row>
    <row r="3" spans="1:20" ht="3" customHeight="1"/>
    <row r="4" spans="1:20" s="1009" customFormat="1" ht="11.25">
      <c r="A4" s="1015"/>
      <c r="B4" s="1015"/>
      <c r="C4" s="1015"/>
      <c r="D4" s="1015"/>
      <c r="F4" s="1163" t="s">
        <v>454</v>
      </c>
      <c r="G4" s="1163"/>
      <c r="H4" s="1163"/>
      <c r="I4" s="1205" t="s">
        <v>455</v>
      </c>
      <c r="J4" s="1015"/>
      <c r="K4" s="1015"/>
      <c r="L4" s="1015"/>
      <c r="M4" s="1015"/>
      <c r="N4" s="1015"/>
      <c r="O4" s="1015"/>
      <c r="P4" s="1015"/>
      <c r="Q4" s="1015"/>
      <c r="R4" s="1015"/>
      <c r="S4" s="1015"/>
      <c r="T4" s="1015"/>
    </row>
    <row r="5" spans="1:20" s="1009" customFormat="1" ht="11.25" customHeight="1">
      <c r="A5" s="1015"/>
      <c r="B5" s="1015"/>
      <c r="C5" s="1015"/>
      <c r="D5" s="1015"/>
      <c r="F5" s="1105" t="s">
        <v>92</v>
      </c>
      <c r="G5" s="812" t="s">
        <v>457</v>
      </c>
      <c r="H5" s="1114" t="s">
        <v>442</v>
      </c>
      <c r="I5" s="1205"/>
      <c r="J5" s="1015"/>
      <c r="K5" s="1015"/>
      <c r="L5" s="1015"/>
      <c r="M5" s="1015"/>
      <c r="N5" s="1015"/>
      <c r="O5" s="1015"/>
      <c r="P5" s="1015"/>
      <c r="Q5" s="1015"/>
      <c r="R5" s="1015"/>
      <c r="S5" s="1015"/>
      <c r="T5" s="1015"/>
    </row>
    <row r="6" spans="1:20" s="1009" customFormat="1" ht="12" customHeight="1">
      <c r="A6" s="1015"/>
      <c r="B6" s="1015"/>
      <c r="C6" s="1015"/>
      <c r="D6" s="1015"/>
      <c r="F6" s="813" t="s">
        <v>93</v>
      </c>
      <c r="G6" s="814">
        <v>2</v>
      </c>
      <c r="H6" s="815">
        <v>3</v>
      </c>
      <c r="I6" s="610">
        <v>4</v>
      </c>
      <c r="J6" s="1015">
        <v>4</v>
      </c>
      <c r="K6" s="1015"/>
      <c r="L6" s="1015"/>
      <c r="M6" s="1015"/>
      <c r="N6" s="1015"/>
      <c r="O6" s="1015"/>
      <c r="P6" s="1015"/>
      <c r="Q6" s="1015"/>
      <c r="R6" s="1015"/>
      <c r="S6" s="1015"/>
      <c r="T6" s="1015"/>
    </row>
    <row r="7" spans="1:20" s="1009" customFormat="1" ht="18.75">
      <c r="A7" s="1015"/>
      <c r="B7" s="1015"/>
      <c r="C7" s="1015"/>
      <c r="D7" s="1015"/>
      <c r="F7" s="1031">
        <v>1</v>
      </c>
      <c r="G7" s="817" t="s">
        <v>493</v>
      </c>
      <c r="H7" s="1109" t="str">
        <f>IF(dateCh="","",dateCh)</f>
        <v>27.12.2021</v>
      </c>
      <c r="I7" s="818" t="s">
        <v>494</v>
      </c>
      <c r="J7" s="617"/>
      <c r="K7" s="1015"/>
      <c r="L7" s="1015"/>
      <c r="M7" s="1015"/>
      <c r="N7" s="1015"/>
      <c r="O7" s="1015"/>
      <c r="P7" s="1015"/>
      <c r="Q7" s="1015"/>
      <c r="R7" s="1015"/>
      <c r="S7" s="1015"/>
      <c r="T7" s="1015"/>
    </row>
    <row r="8" spans="1:20" s="1009" customFormat="1" ht="45">
      <c r="A8" s="1206">
        <v>1</v>
      </c>
      <c r="B8" s="1015"/>
      <c r="C8" s="1015"/>
      <c r="D8" s="1015"/>
      <c r="F8" s="1031" t="str">
        <f>"2." &amp;mergeValue(A8)</f>
        <v>2.1</v>
      </c>
      <c r="G8" s="817" t="s">
        <v>495</v>
      </c>
      <c r="H8" s="1109" t="str">
        <f>IF('Перечень тарифов'!R21="","наименование отсутствует","" &amp; 'Перечень тарифов'!R21 &amp; "")</f>
        <v>наименование отсутствует</v>
      </c>
      <c r="I8" s="818" t="s">
        <v>592</v>
      </c>
      <c r="J8" s="617"/>
      <c r="K8" s="1015"/>
      <c r="L8" s="1015"/>
      <c r="M8" s="1015"/>
      <c r="N8" s="1015"/>
      <c r="O8" s="1015"/>
      <c r="P8" s="1015"/>
      <c r="Q8" s="1015"/>
      <c r="R8" s="1015"/>
      <c r="S8" s="1015"/>
      <c r="T8" s="1015"/>
    </row>
    <row r="9" spans="1:20" s="1009" customFormat="1" ht="22.5">
      <c r="A9" s="1206"/>
      <c r="B9" s="1015"/>
      <c r="C9" s="1015"/>
      <c r="D9" s="1015"/>
      <c r="F9" s="1031" t="str">
        <f>"3." &amp;mergeValue(A9)</f>
        <v>3.1</v>
      </c>
      <c r="G9" s="817" t="s">
        <v>496</v>
      </c>
      <c r="H9" s="1109" t="str">
        <f>IF('Перечень тарифов'!F21="","наименование отсутствует","" &amp; 'Перечень тарифов'!F21 &amp; "")</f>
        <v>Производство тепловой энергии. Некомбинированная выработка</v>
      </c>
      <c r="I9" s="818" t="s">
        <v>590</v>
      </c>
      <c r="J9" s="617"/>
      <c r="K9" s="1015"/>
      <c r="L9" s="1015"/>
      <c r="M9" s="1015"/>
      <c r="N9" s="1015"/>
      <c r="O9" s="1015"/>
      <c r="P9" s="1015"/>
      <c r="Q9" s="1015"/>
      <c r="R9" s="1015"/>
      <c r="S9" s="1015"/>
      <c r="T9" s="1015"/>
    </row>
    <row r="10" spans="1:20" s="1009" customFormat="1" ht="22.5">
      <c r="A10" s="1206"/>
      <c r="B10" s="1015"/>
      <c r="C10" s="1015"/>
      <c r="D10" s="1015"/>
      <c r="F10" s="1031" t="str">
        <f>"4."&amp;mergeValue(A10)</f>
        <v>4.1</v>
      </c>
      <c r="G10" s="817" t="s">
        <v>497</v>
      </c>
      <c r="H10" s="1114" t="s">
        <v>458</v>
      </c>
      <c r="I10" s="818"/>
      <c r="J10" s="617"/>
      <c r="K10" s="1015"/>
      <c r="L10" s="1015"/>
      <c r="M10" s="1015"/>
      <c r="N10" s="1015"/>
      <c r="O10" s="1015"/>
      <c r="P10" s="1015"/>
      <c r="Q10" s="1015"/>
      <c r="R10" s="1015"/>
      <c r="S10" s="1015"/>
      <c r="T10" s="1015"/>
    </row>
    <row r="11" spans="1:20" s="1009" customFormat="1" ht="18.75">
      <c r="A11" s="1206"/>
      <c r="B11" s="1206">
        <v>1</v>
      </c>
      <c r="C11" s="1106"/>
      <c r="D11" s="1106"/>
      <c r="F11" s="1031" t="str">
        <f>"4."&amp;mergeValue(A11) &amp;"."&amp;mergeValue(B11)</f>
        <v>4.1.1</v>
      </c>
      <c r="G11" s="832" t="s">
        <v>594</v>
      </c>
      <c r="H11" s="1109" t="str">
        <f>IF(region_name="","",region_name)</f>
        <v>г.Санкт-Петербург</v>
      </c>
      <c r="I11" s="818" t="s">
        <v>500</v>
      </c>
      <c r="J11" s="617"/>
      <c r="K11" s="1015"/>
      <c r="L11" s="1015"/>
      <c r="M11" s="1015"/>
      <c r="N11" s="1015"/>
      <c r="O11" s="1015"/>
      <c r="P11" s="1015"/>
      <c r="Q11" s="1015"/>
      <c r="R11" s="1015"/>
      <c r="S11" s="1015"/>
      <c r="T11" s="1015"/>
    </row>
    <row r="12" spans="1:20" s="1009" customFormat="1" ht="22.5">
      <c r="A12" s="1206"/>
      <c r="B12" s="1206"/>
      <c r="C12" s="1206">
        <v>1</v>
      </c>
      <c r="D12" s="1106"/>
      <c r="F12" s="1031" t="str">
        <f>"4."&amp;mergeValue(A12) &amp;"."&amp;mergeValue(B12)&amp;"."&amp;mergeValue(C12)</f>
        <v>4.1.1.1</v>
      </c>
      <c r="G12" s="819" t="s">
        <v>498</v>
      </c>
      <c r="H12" s="1109" t="str">
        <f>IF(Территории!H13="","","" &amp; Территории!H13 &amp; "")</f>
        <v>город Санкт-Петербург</v>
      </c>
      <c r="I12" s="818" t="s">
        <v>501</v>
      </c>
      <c r="J12" s="617"/>
      <c r="K12" s="1015"/>
      <c r="L12" s="1015"/>
      <c r="M12" s="1015"/>
      <c r="N12" s="1015"/>
      <c r="O12" s="1015"/>
      <c r="P12" s="1015"/>
      <c r="Q12" s="1015"/>
      <c r="R12" s="1015"/>
      <c r="S12" s="1015"/>
      <c r="T12" s="1015"/>
    </row>
    <row r="13" spans="1:20" s="1009" customFormat="1" ht="56.25">
      <c r="A13" s="1206"/>
      <c r="B13" s="1206"/>
      <c r="C13" s="1206"/>
      <c r="D13" s="1106">
        <v>1</v>
      </c>
      <c r="F13" s="1031" t="str">
        <f>"4."&amp;mergeValue(A13) &amp;"."&amp;mergeValue(B13)&amp;"."&amp;mergeValue(C13)&amp;"."&amp;mergeValue(D13)</f>
        <v>4.1.1.1.1</v>
      </c>
      <c r="G13" s="820" t="s">
        <v>499</v>
      </c>
      <c r="H13" s="1109" t="str">
        <f>IF(Территории!R14="","","" &amp; Территории!R14 &amp; "")</f>
        <v>муниципальный округ Юнтолово (40326000)</v>
      </c>
      <c r="I13" s="1107" t="s">
        <v>593</v>
      </c>
      <c r="J13" s="617"/>
      <c r="K13" s="1015"/>
      <c r="L13" s="1015"/>
      <c r="M13" s="1015"/>
      <c r="N13" s="1015"/>
      <c r="O13" s="1015"/>
      <c r="P13" s="1015"/>
      <c r="Q13" s="1015"/>
      <c r="R13" s="1015"/>
      <c r="S13" s="1015"/>
      <c r="T13" s="1015"/>
    </row>
    <row r="14" spans="1:20" s="1009" customFormat="1" ht="45">
      <c r="A14" s="1206">
        <v>2</v>
      </c>
      <c r="B14" s="1015"/>
      <c r="C14" s="1015"/>
      <c r="D14" s="1015"/>
      <c r="F14" s="1031" t="str">
        <f>"2." &amp;mergeValue(A14)</f>
        <v>2.2</v>
      </c>
      <c r="G14" s="817" t="s">
        <v>495</v>
      </c>
      <c r="H14" s="1109" t="str">
        <f>IF('Перечень тарифов'!R26="","наименование отсутствует","" &amp; 'Перечень тарифов'!R26 &amp; "")</f>
        <v>наименование отсутствует</v>
      </c>
      <c r="I14" s="818" t="s">
        <v>592</v>
      </c>
      <c r="J14" s="617"/>
      <c r="K14" s="1015"/>
      <c r="L14" s="1015"/>
      <c r="M14" s="1015"/>
      <c r="N14" s="1015"/>
      <c r="O14" s="1015"/>
      <c r="P14" s="1015"/>
      <c r="Q14" s="1015"/>
      <c r="R14" s="1015"/>
      <c r="S14" s="1015"/>
      <c r="T14" s="1015"/>
    </row>
    <row r="15" spans="1:20" s="1009" customFormat="1" ht="22.5">
      <c r="A15" s="1206"/>
      <c r="B15" s="1015"/>
      <c r="C15" s="1015"/>
      <c r="D15" s="1015"/>
      <c r="F15" s="1031" t="str">
        <f>"3." &amp;mergeValue(A15)</f>
        <v>3.2</v>
      </c>
      <c r="G15" s="817" t="s">
        <v>496</v>
      </c>
      <c r="H15" s="1109" t="str">
        <f>IF('Перечень тарифов'!F26="","наименование отсутствует","" &amp; 'Перечень тарифов'!F26 &amp; "")</f>
        <v>Производство тепловой энергии. Некомбинированная выработка</v>
      </c>
      <c r="I15" s="818" t="s">
        <v>590</v>
      </c>
      <c r="J15" s="617"/>
      <c r="K15" s="1015"/>
      <c r="L15" s="1015"/>
      <c r="M15" s="1015"/>
      <c r="N15" s="1015"/>
      <c r="O15" s="1015"/>
      <c r="P15" s="1015"/>
      <c r="Q15" s="1015"/>
      <c r="R15" s="1015"/>
      <c r="S15" s="1015"/>
      <c r="T15" s="1015"/>
    </row>
    <row r="16" spans="1:20" s="1009" customFormat="1" ht="22.5">
      <c r="A16" s="1206"/>
      <c r="B16" s="1015"/>
      <c r="C16" s="1015"/>
      <c r="D16" s="1015"/>
      <c r="F16" s="1031" t="str">
        <f>"4."&amp;mergeValue(A16)</f>
        <v>4.2</v>
      </c>
      <c r="G16" s="817" t="s">
        <v>497</v>
      </c>
      <c r="H16" s="1114" t="s">
        <v>458</v>
      </c>
      <c r="I16" s="818"/>
      <c r="J16" s="617"/>
      <c r="K16" s="1015"/>
      <c r="L16" s="1015"/>
      <c r="M16" s="1015"/>
      <c r="N16" s="1015"/>
      <c r="O16" s="1015"/>
      <c r="P16" s="1015"/>
      <c r="Q16" s="1015"/>
      <c r="R16" s="1015"/>
      <c r="S16" s="1015"/>
      <c r="T16" s="1015"/>
    </row>
    <row r="17" spans="1:20" s="1009" customFormat="1" ht="18.75">
      <c r="A17" s="1206"/>
      <c r="B17" s="1206">
        <v>1</v>
      </c>
      <c r="C17" s="1106"/>
      <c r="D17" s="1106"/>
      <c r="F17" s="1031" t="str">
        <f>"4."&amp;mergeValue(A17) &amp;"."&amp;mergeValue(B17)</f>
        <v>4.2.1</v>
      </c>
      <c r="G17" s="832" t="s">
        <v>594</v>
      </c>
      <c r="H17" s="1109" t="str">
        <f>IF(region_name="","",region_name)</f>
        <v>г.Санкт-Петербург</v>
      </c>
      <c r="I17" s="818" t="s">
        <v>500</v>
      </c>
      <c r="J17" s="617"/>
      <c r="K17" s="1015"/>
      <c r="L17" s="1015"/>
      <c r="M17" s="1015"/>
      <c r="N17" s="1015"/>
      <c r="O17" s="1015"/>
      <c r="P17" s="1015"/>
      <c r="Q17" s="1015"/>
      <c r="R17" s="1015"/>
      <c r="S17" s="1015"/>
      <c r="T17" s="1015"/>
    </row>
    <row r="18" spans="1:20" s="1009" customFormat="1" ht="22.5">
      <c r="A18" s="1206"/>
      <c r="B18" s="1206"/>
      <c r="C18" s="1206">
        <v>1</v>
      </c>
      <c r="D18" s="1106"/>
      <c r="F18" s="1031" t="str">
        <f>"4."&amp;mergeValue(A18) &amp;"."&amp;mergeValue(B18)&amp;"."&amp;mergeValue(C18)</f>
        <v>4.2.1.1</v>
      </c>
      <c r="G18" s="819" t="s">
        <v>498</v>
      </c>
      <c r="H18" s="1109" t="str">
        <f>IF(Территории!H13="","","" &amp; Территории!H13 &amp; "")</f>
        <v>город Санкт-Петербург</v>
      </c>
      <c r="I18" s="818" t="s">
        <v>501</v>
      </c>
      <c r="J18" s="617"/>
      <c r="K18" s="1015"/>
      <c r="L18" s="1015"/>
      <c r="M18" s="1015"/>
      <c r="N18" s="1015"/>
      <c r="O18" s="1015"/>
      <c r="P18" s="1015"/>
      <c r="Q18" s="1015"/>
      <c r="R18" s="1015"/>
      <c r="S18" s="1015"/>
      <c r="T18" s="1015"/>
    </row>
    <row r="19" spans="1:20" s="1009" customFormat="1" ht="56.25">
      <c r="A19" s="1206"/>
      <c r="B19" s="1206"/>
      <c r="C19" s="1206"/>
      <c r="D19" s="1106">
        <v>1</v>
      </c>
      <c r="F19" s="1031" t="str">
        <f>"4."&amp;mergeValue(A19) &amp;"."&amp;mergeValue(B19)&amp;"."&amp;mergeValue(C19)&amp;"."&amp;mergeValue(D19)</f>
        <v>4.2.1.1.1</v>
      </c>
      <c r="G19" s="820" t="s">
        <v>499</v>
      </c>
      <c r="H19" s="1109" t="str">
        <f>IF(Территории!R14="","","" &amp; Территории!R14 &amp; "")</f>
        <v>муниципальный округ Юнтолово (40326000)</v>
      </c>
      <c r="I19" s="1107" t="s">
        <v>593</v>
      </c>
      <c r="J19" s="617"/>
      <c r="K19" s="1015"/>
      <c r="L19" s="1015"/>
      <c r="M19" s="1015"/>
      <c r="N19" s="1015"/>
      <c r="O19" s="1015"/>
      <c r="P19" s="1015"/>
      <c r="Q19" s="1015"/>
      <c r="R19" s="1015"/>
      <c r="S19" s="1015"/>
      <c r="T19" s="1015"/>
    </row>
    <row r="20" spans="1:20" s="774" customFormat="1" ht="3" customHeight="1">
      <c r="A20" s="775"/>
      <c r="B20" s="775"/>
      <c r="C20" s="775"/>
      <c r="D20" s="775"/>
      <c r="F20" s="824"/>
      <c r="G20" s="418"/>
      <c r="H20" s="419"/>
      <c r="I20" s="985"/>
      <c r="J20" s="775"/>
      <c r="K20" s="775"/>
      <c r="L20" s="775"/>
      <c r="M20" s="775"/>
      <c r="N20" s="775"/>
      <c r="O20" s="775"/>
      <c r="P20" s="775"/>
      <c r="Q20" s="775"/>
      <c r="R20" s="775"/>
      <c r="S20" s="775"/>
      <c r="T20" s="775"/>
    </row>
    <row r="21" spans="1:20" s="774" customFormat="1" ht="15" customHeight="1">
      <c r="A21" s="775"/>
      <c r="B21" s="775"/>
      <c r="C21" s="775"/>
      <c r="D21" s="775"/>
      <c r="F21" s="824"/>
      <c r="G21" s="1201" t="s">
        <v>595</v>
      </c>
      <c r="H21" s="1201"/>
      <c r="I21" s="985"/>
      <c r="J21" s="775"/>
      <c r="K21" s="775"/>
      <c r="L21" s="775"/>
      <c r="M21" s="775"/>
      <c r="N21" s="775"/>
      <c r="O21" s="775"/>
      <c r="P21" s="775"/>
      <c r="Q21" s="775"/>
      <c r="R21" s="775"/>
      <c r="S21" s="775"/>
      <c r="T21" s="775"/>
    </row>
  </sheetData>
  <sheetProtection algorithmName="SHA-512" hashValue="Iixq12F1P2FOXTRN10h6OYa/+Uu11cjZa1RxWFFqNQGncvpQy9eSJ9zgnqiUS2vPio0A8EEUFsNV9XtFQNFGiw==" saltValue="cQNo6MfT9eztjNlbdC8SCg==" spinCount="100000" sheet="1" objects="1" scenarios="1" formatColumns="0" formatRows="0"/>
  <mergeCells count="10">
    <mergeCell ref="G21:H21"/>
    <mergeCell ref="F2:H2"/>
    <mergeCell ref="F4:H4"/>
    <mergeCell ref="I4:I5"/>
    <mergeCell ref="A8:A13"/>
    <mergeCell ref="B11:B13"/>
    <mergeCell ref="C12:C13"/>
    <mergeCell ref="A14:A19"/>
    <mergeCell ref="B17:B19"/>
    <mergeCell ref="C18:C19"/>
  </mergeCells>
  <dataValidations count="1">
    <dataValidation type="textLength" operator="lessThanOrEqual" allowBlank="1" showInputMessage="1" showErrorMessage="1" errorTitle="Ошибка" error="Допускается ввод не более 900 символов!" sqref="I20:I21">
      <formula1>900</formula1>
    </dataValidation>
  </dataValidation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Comm">
    <tabColor rgb="FFCCCCFF"/>
    <pageSetUpPr fitToPage="1"/>
  </sheetPr>
  <dimension ref="A1:L13"/>
  <sheetViews>
    <sheetView showGridLines="0" topLeftCell="C6" zoomScaleNormal="100" workbookViewId="0">
      <selection activeCell="H15" sqref="H15"/>
    </sheetView>
  </sheetViews>
  <sheetFormatPr defaultRowHeight="14.25"/>
  <cols>
    <col min="1" max="2" width="9.140625" style="13" hidden="1" customWidth="1"/>
    <col min="3" max="3" width="3.7109375" style="49" customWidth="1"/>
    <col min="4" max="4" width="6.28515625" style="13" customWidth="1"/>
    <col min="5" max="5" width="94.85546875" style="13" customWidth="1"/>
    <col min="6" max="16384" width="9.140625" style="13"/>
  </cols>
  <sheetData>
    <row r="1" spans="3:12" hidden="1">
      <c r="L1" s="431"/>
    </row>
    <row r="2" spans="3:12" hidden="1"/>
    <row r="3" spans="3:12" hidden="1"/>
    <row r="4" spans="3:12" hidden="1"/>
    <row r="5" spans="3:12" hidden="1"/>
    <row r="6" spans="3:12" ht="3" customHeight="1">
      <c r="C6" s="50"/>
      <c r="D6" s="14"/>
      <c r="E6" s="14"/>
    </row>
    <row r="7" spans="3:12" ht="22.5">
      <c r="C7" s="50"/>
      <c r="D7" s="1282" t="s">
        <v>55</v>
      </c>
      <c r="E7" s="1282"/>
      <c r="F7" s="439"/>
    </row>
    <row r="8" spans="3:12" ht="3" customHeight="1">
      <c r="C8" s="50"/>
      <c r="D8" s="14"/>
      <c r="E8" s="14"/>
    </row>
    <row r="9" spans="3:12" ht="15.95" customHeight="1">
      <c r="C9" s="50"/>
      <c r="D9" s="103" t="s">
        <v>92</v>
      </c>
      <c r="E9" s="113" t="s">
        <v>176</v>
      </c>
    </row>
    <row r="10" spans="3:12" ht="12" customHeight="1">
      <c r="C10" s="50"/>
      <c r="D10" s="42" t="s">
        <v>93</v>
      </c>
      <c r="E10" s="42" t="s">
        <v>49</v>
      </c>
    </row>
    <row r="11" spans="3:12" ht="15" hidden="1" customHeight="1">
      <c r="C11" s="50"/>
      <c r="D11" s="123">
        <v>0</v>
      </c>
      <c r="E11" s="193"/>
    </row>
    <row r="12" spans="3:12" ht="58.5" customHeight="1">
      <c r="C12" s="167" t="s">
        <v>1636</v>
      </c>
      <c r="D12" s="123">
        <v>1</v>
      </c>
      <c r="E12" s="124" t="s">
        <v>1653</v>
      </c>
    </row>
    <row r="13" spans="3:12">
      <c r="C13" s="50"/>
      <c r="D13" s="114"/>
      <c r="E13" s="112" t="s">
        <v>177</v>
      </c>
    </row>
  </sheetData>
  <sheetProtection algorithmName="SHA-512" hashValue="a9OQebJVhgX4mkd7XRs+sNBdySg7VwSPXKf2Cmv01J2s/PAr8g0gD+P/CkHcEYQ6Z3i8uEsZAwisRGBaBvp5yw==" saltValue="JLFRn1GcifmumdT5KUcFEQ==" spinCount="100000" sheet="1" objects="1" scenarios="1" formatColumns="0" formatRows="0"/>
  <mergeCells count="1">
    <mergeCell ref="D7:E7"/>
  </mergeCells>
  <phoneticPr fontId="14" type="noConversion"/>
  <dataValidations count="1">
    <dataValidation type="textLength" operator="lessThanOrEqual" allowBlank="1" showInputMessage="1" showErrorMessage="1" errorTitle="Ошибка" error="Допускается ввод не более 900 символов!" sqref="E11:E12">
      <formula1>900</formula1>
    </dataValidation>
  </dataValidations>
  <pageMargins left="0.75" right="0.75" top="1" bottom="1" header="0.5" footer="0.5"/>
  <pageSetup paperSize="9" scale="74"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Check">
    <tabColor indexed="31"/>
  </sheetPr>
  <dimension ref="B1:E5"/>
  <sheetViews>
    <sheetView showGridLines="0" tabSelected="1" zoomScaleNormal="100" workbookViewId="0"/>
  </sheetViews>
  <sheetFormatPr defaultRowHeight="11.25"/>
  <cols>
    <col min="1" max="1" width="1.7109375" style="46" customWidth="1"/>
    <col min="2" max="2" width="34.5703125" style="46" customWidth="1"/>
    <col min="3" max="3" width="85.5703125" style="46" customWidth="1"/>
    <col min="4" max="4" width="17.7109375" style="46" customWidth="1"/>
    <col min="5" max="16384" width="9.140625" style="46"/>
  </cols>
  <sheetData>
    <row r="1" spans="2:5" ht="3" customHeight="1"/>
    <row r="2" spans="2:5" ht="22.5">
      <c r="B2" s="1286" t="s">
        <v>56</v>
      </c>
      <c r="C2" s="1286"/>
      <c r="D2" s="1286"/>
      <c r="E2" s="440"/>
    </row>
    <row r="3" spans="2:5" ht="3" customHeight="1"/>
    <row r="4" spans="2:5" ht="21.75" customHeight="1" thickBot="1">
      <c r="B4" s="1130" t="s">
        <v>1</v>
      </c>
      <c r="C4" s="1130" t="s">
        <v>91</v>
      </c>
      <c r="D4" s="1130" t="s">
        <v>72</v>
      </c>
    </row>
    <row r="5" spans="2:5" ht="12" thickTop="1"/>
  </sheetData>
  <sheetProtection algorithmName="SHA-512" hashValue="bu/b3und5+ibNvGfpiLaNIa8kHbMFVTvIVPe4iaJAc6SxUHnMRb6rwjlrxujpKcLI94fXLHl6H3Iw2ms7l+Anw==" saltValue="9o0L1ah6HXpkPCUwV5MWkQ==" spinCount="100000" sheet="1" objects="1" scenarios="1" formatColumns="0" formatRows="0" autoFilter="0"/>
  <autoFilter ref="B4:D4"/>
  <mergeCells count="1">
    <mergeCell ref="B2:D2"/>
  </mergeCells>
  <phoneticPr fontId="1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et_union_hor">
    <tabColor indexed="47"/>
  </sheetPr>
  <dimension ref="A2:CE346"/>
  <sheetViews>
    <sheetView showGridLines="0" zoomScale="85" zoomScaleNormal="85" workbookViewId="0"/>
  </sheetViews>
  <sheetFormatPr defaultRowHeight="17.100000000000001" customHeight="1"/>
  <cols>
    <col min="1" max="2" width="10" customWidth="1"/>
    <col min="4" max="4" width="11.140625" bestFit="1" customWidth="1"/>
    <col min="5" max="5" width="16.5703125" customWidth="1"/>
    <col min="6" max="6" width="16.28515625" customWidth="1"/>
    <col min="7" max="7" width="19.140625" customWidth="1"/>
    <col min="8" max="11" width="10" customWidth="1"/>
    <col min="12" max="12" width="12.7109375" customWidth="1"/>
    <col min="13" max="13" width="26.7109375" customWidth="1"/>
    <col min="14" max="14" width="10" customWidth="1"/>
    <col min="15" max="17" width="23.7109375" customWidth="1"/>
    <col min="18" max="18" width="11.7109375" customWidth="1"/>
    <col min="19" max="19" width="8.5703125" customWidth="1"/>
    <col min="20" max="20" width="11.7109375" customWidth="1"/>
    <col min="21" max="21" width="8.5703125" customWidth="1"/>
    <col min="22" max="22" width="4.7109375" customWidth="1"/>
    <col min="23" max="24" width="115.7109375" customWidth="1"/>
    <col min="28" max="28" width="115.7109375" customWidth="1"/>
    <col min="30" max="90" width="115.7109375" customWidth="1"/>
  </cols>
  <sheetData>
    <row r="2" spans="1:23" s="35" customFormat="1" ht="17.100000000000001" customHeight="1">
      <c r="A2" s="35" t="s">
        <v>175</v>
      </c>
    </row>
    <row r="4" spans="1:23" s="13" customFormat="1" ht="17.100000000000001" customHeight="1">
      <c r="C4" s="48"/>
      <c r="D4" s="123"/>
      <c r="E4" s="124"/>
    </row>
    <row r="7" spans="1:23" s="35" customFormat="1" ht="17.100000000000001" customHeight="1">
      <c r="A7" s="35" t="s">
        <v>0</v>
      </c>
    </row>
    <row r="8" spans="1:23" ht="17.100000000000001" customHeight="1">
      <c r="G8" s="95"/>
      <c r="H8" s="95"/>
      <c r="I8" s="95"/>
      <c r="M8" s="43"/>
    </row>
    <row r="9" spans="1:23" s="102" customFormat="1" ht="17.100000000000001" customHeight="1">
      <c r="A9" s="205"/>
      <c r="C9" s="159"/>
      <c r="D9" s="1178">
        <v>1</v>
      </c>
      <c r="E9" s="1303"/>
      <c r="F9" s="1305"/>
      <c r="G9" s="1309" t="s">
        <v>85</v>
      </c>
      <c r="H9" s="1178"/>
      <c r="I9" s="1178">
        <v>1</v>
      </c>
      <c r="J9" s="1298"/>
      <c r="K9" s="1233" t="s">
        <v>85</v>
      </c>
      <c r="L9" s="1200"/>
      <c r="M9" s="1200" t="s">
        <v>93</v>
      </c>
      <c r="N9" s="1301"/>
      <c r="O9" s="1233" t="s">
        <v>85</v>
      </c>
      <c r="P9" s="1200"/>
      <c r="Q9" s="1200" t="s">
        <v>93</v>
      </c>
      <c r="R9" s="1302"/>
      <c r="S9" s="1233" t="s">
        <v>85</v>
      </c>
      <c r="T9" s="1089"/>
      <c r="U9" s="1089" t="s">
        <v>93</v>
      </c>
      <c r="V9" s="1115"/>
      <c r="W9" s="308"/>
    </row>
    <row r="10" spans="1:23" s="741" customFormat="1" ht="17.100000000000001" customHeight="1">
      <c r="A10" s="205"/>
      <c r="C10" s="159"/>
      <c r="D10" s="1178"/>
      <c r="E10" s="1303"/>
      <c r="F10" s="1305"/>
      <c r="G10" s="1309"/>
      <c r="H10" s="1178"/>
      <c r="I10" s="1178"/>
      <c r="J10" s="1298"/>
      <c r="K10" s="1233"/>
      <c r="L10" s="1200"/>
      <c r="M10" s="1200"/>
      <c r="N10" s="1301"/>
      <c r="O10" s="1233"/>
      <c r="P10" s="1200"/>
      <c r="Q10" s="1200"/>
      <c r="R10" s="1302"/>
      <c r="S10" s="1233"/>
      <c r="T10" s="1091"/>
      <c r="U10" s="746"/>
      <c r="V10" s="747" t="s">
        <v>718</v>
      </c>
      <c r="W10" s="748"/>
    </row>
    <row r="11" spans="1:23" s="102" customFormat="1" ht="17.100000000000001" customHeight="1">
      <c r="A11" s="205"/>
      <c r="C11" s="159"/>
      <c r="D11" s="1179"/>
      <c r="E11" s="1304"/>
      <c r="F11" s="1306"/>
      <c r="G11" s="1179"/>
      <c r="H11" s="1179"/>
      <c r="I11" s="1179"/>
      <c r="J11" s="1299"/>
      <c r="K11" s="1179"/>
      <c r="L11" s="1179"/>
      <c r="M11" s="1179"/>
      <c r="N11" s="1302"/>
      <c r="O11" s="1179"/>
      <c r="P11" s="1090"/>
      <c r="Q11" s="746"/>
      <c r="R11" s="747" t="s">
        <v>717</v>
      </c>
      <c r="S11" s="743"/>
      <c r="T11" s="743"/>
      <c r="U11" s="743"/>
      <c r="V11" s="743"/>
      <c r="W11" s="748"/>
    </row>
    <row r="12" spans="1:23" s="102" customFormat="1" ht="17.100000000000001" customHeight="1">
      <c r="A12" s="205"/>
      <c r="C12" s="159"/>
      <c r="D12" s="1179"/>
      <c r="E12" s="1304"/>
      <c r="F12" s="1306"/>
      <c r="G12" s="1179"/>
      <c r="H12" s="1179"/>
      <c r="I12" s="1179"/>
      <c r="J12" s="1299"/>
      <c r="K12" s="1179"/>
      <c r="L12" s="746"/>
      <c r="M12" s="747"/>
      <c r="N12" s="747" t="s">
        <v>412</v>
      </c>
      <c r="O12" s="747"/>
      <c r="P12" s="747"/>
      <c r="Q12" s="747"/>
      <c r="R12" s="747"/>
      <c r="S12" s="743"/>
      <c r="T12" s="743"/>
      <c r="U12" s="743"/>
      <c r="V12" s="743"/>
      <c r="W12" s="748"/>
    </row>
    <row r="13" spans="1:23" s="102" customFormat="1" ht="17.25" customHeight="1">
      <c r="A13" s="205"/>
      <c r="C13" s="159"/>
      <c r="D13" s="1179"/>
      <c r="E13" s="1304"/>
      <c r="F13" s="1306"/>
      <c r="G13" s="1179"/>
      <c r="H13" s="746"/>
      <c r="I13" s="747"/>
      <c r="J13" s="747"/>
      <c r="K13" s="747"/>
      <c r="L13" s="747"/>
      <c r="M13" s="747"/>
      <c r="N13" s="747"/>
      <c r="O13" s="747"/>
      <c r="P13" s="747"/>
      <c r="Q13" s="747"/>
      <c r="R13" s="747"/>
      <c r="S13" s="743"/>
      <c r="T13" s="743"/>
      <c r="U13" s="743"/>
      <c r="V13" s="743"/>
      <c r="W13" s="748"/>
    </row>
    <row r="14" spans="1:23" ht="17.100000000000001" customHeight="1">
      <c r="A14" s="206"/>
    </row>
    <row r="15" spans="1:23" ht="16.5" customHeight="1">
      <c r="A15" s="205"/>
      <c r="B15" s="102"/>
      <c r="C15" s="159"/>
      <c r="D15" s="1297"/>
      <c r="E15" s="1307"/>
      <c r="F15" s="1308"/>
      <c r="G15" s="1310"/>
      <c r="H15" s="1178"/>
      <c r="I15" s="1178">
        <v>1</v>
      </c>
      <c r="J15" s="1298"/>
      <c r="K15" s="1233" t="s">
        <v>85</v>
      </c>
      <c r="L15" s="1200"/>
      <c r="M15" s="1200" t="s">
        <v>93</v>
      </c>
      <c r="N15" s="1301"/>
      <c r="O15" s="1233" t="s">
        <v>85</v>
      </c>
      <c r="P15" s="1200"/>
      <c r="Q15" s="1200" t="s">
        <v>93</v>
      </c>
      <c r="R15" s="1302"/>
      <c r="S15" s="1233" t="s">
        <v>85</v>
      </c>
      <c r="T15" s="1089"/>
      <c r="U15" s="1089" t="s">
        <v>93</v>
      </c>
      <c r="V15" s="1115"/>
      <c r="W15" s="308"/>
    </row>
    <row r="16" spans="1:23" s="744" customFormat="1" ht="16.5" customHeight="1">
      <c r="A16" s="750"/>
      <c r="B16" s="745"/>
      <c r="C16" s="749"/>
      <c r="D16" s="1297"/>
      <c r="E16" s="1307"/>
      <c r="F16" s="1308"/>
      <c r="G16" s="1310"/>
      <c r="H16" s="1178"/>
      <c r="I16" s="1178"/>
      <c r="J16" s="1298"/>
      <c r="K16" s="1233"/>
      <c r="L16" s="1200"/>
      <c r="M16" s="1200"/>
      <c r="N16" s="1301"/>
      <c r="O16" s="1233"/>
      <c r="P16" s="1200"/>
      <c r="Q16" s="1200"/>
      <c r="R16" s="1302"/>
      <c r="S16" s="1233"/>
      <c r="T16" s="1091"/>
      <c r="U16" s="746"/>
      <c r="V16" s="747" t="s">
        <v>718</v>
      </c>
      <c r="W16" s="748"/>
    </row>
    <row r="17" spans="1:36" ht="17.100000000000001" customHeight="1">
      <c r="A17" s="205"/>
      <c r="B17" s="102"/>
      <c r="C17" s="159"/>
      <c r="D17" s="1297"/>
      <c r="E17" s="1307"/>
      <c r="F17" s="1308"/>
      <c r="G17" s="1310"/>
      <c r="H17" s="1178"/>
      <c r="I17" s="1178"/>
      <c r="J17" s="1299"/>
      <c r="K17" s="1233"/>
      <c r="L17" s="1200"/>
      <c r="M17" s="1200"/>
      <c r="N17" s="1302"/>
      <c r="O17" s="1233"/>
      <c r="P17" s="1090"/>
      <c r="Q17" s="746"/>
      <c r="R17" s="747" t="s">
        <v>717</v>
      </c>
      <c r="S17" s="743"/>
      <c r="T17" s="743"/>
      <c r="U17" s="743"/>
      <c r="V17" s="743"/>
      <c r="W17" s="748"/>
    </row>
    <row r="18" spans="1:36" ht="17.100000000000001" customHeight="1">
      <c r="A18" s="205"/>
      <c r="B18" s="102"/>
      <c r="C18" s="159"/>
      <c r="D18" s="1297"/>
      <c r="E18" s="1307"/>
      <c r="F18" s="1308"/>
      <c r="G18" s="1310"/>
      <c r="H18" s="1178"/>
      <c r="I18" s="1178"/>
      <c r="J18" s="1299"/>
      <c r="K18" s="1233"/>
      <c r="L18" s="746"/>
      <c r="M18" s="747"/>
      <c r="N18" s="747" t="s">
        <v>412</v>
      </c>
      <c r="O18" s="747"/>
      <c r="P18" s="747"/>
      <c r="Q18" s="747"/>
      <c r="R18" s="747"/>
      <c r="S18" s="743"/>
      <c r="T18" s="743"/>
      <c r="U18" s="743"/>
      <c r="V18" s="743"/>
      <c r="W18" s="748"/>
    </row>
    <row r="19" spans="1:36" ht="17.100000000000001" customHeight="1">
      <c r="A19" s="205"/>
      <c r="B19" s="102"/>
      <c r="C19" s="159"/>
      <c r="D19" s="1297"/>
      <c r="E19" s="1307"/>
      <c r="F19" s="1308"/>
      <c r="G19" s="1310"/>
      <c r="H19" s="746"/>
      <c r="I19" s="747"/>
      <c r="J19" s="747"/>
      <c r="K19" s="747"/>
      <c r="L19" s="747"/>
      <c r="M19" s="747"/>
      <c r="N19" s="747"/>
      <c r="O19" s="747"/>
      <c r="P19" s="747"/>
      <c r="Q19" s="747"/>
      <c r="R19" s="747"/>
      <c r="S19" s="743"/>
      <c r="T19" s="743"/>
      <c r="U19" s="743"/>
      <c r="V19" s="743"/>
      <c r="W19" s="748"/>
    </row>
    <row r="20" spans="1:36" ht="17.100000000000001" customHeight="1">
      <c r="A20" s="206"/>
    </row>
    <row r="21" spans="1:36" s="35" customFormat="1" ht="17.100000000000001" customHeight="1">
      <c r="A21" s="35" t="s">
        <v>13</v>
      </c>
      <c r="C21" s="35" t="s">
        <v>93</v>
      </c>
    </row>
    <row r="27" spans="1:36" ht="17.100000000000001" customHeight="1">
      <c r="O27" s="1300" t="s">
        <v>298</v>
      </c>
      <c r="P27" s="1300"/>
      <c r="Q27" s="1300"/>
      <c r="R27" s="1261" t="s">
        <v>270</v>
      </c>
      <c r="S27" s="1261"/>
      <c r="T27" s="1261"/>
      <c r="U27" s="1218" t="s">
        <v>341</v>
      </c>
      <c r="W27" s="1311"/>
    </row>
    <row r="28" spans="1:36" ht="17.100000000000001" customHeight="1">
      <c r="O28" s="1262" t="s">
        <v>607</v>
      </c>
      <c r="P28" s="1262" t="s">
        <v>271</v>
      </c>
      <c r="Q28" s="1262"/>
      <c r="R28" s="1261"/>
      <c r="S28" s="1261"/>
      <c r="T28" s="1261"/>
      <c r="U28" s="1218"/>
      <c r="W28" s="1311"/>
    </row>
    <row r="29" spans="1:36" ht="37.5" customHeight="1">
      <c r="O29" s="1262"/>
      <c r="P29" s="104" t="s">
        <v>608</v>
      </c>
      <c r="Q29" s="104" t="s">
        <v>6</v>
      </c>
      <c r="R29" s="105" t="s">
        <v>274</v>
      </c>
      <c r="S29" s="1263" t="s">
        <v>273</v>
      </c>
      <c r="T29" s="1263"/>
      <c r="U29" s="1218"/>
      <c r="W29" s="1311"/>
    </row>
    <row r="30" spans="1:36" ht="17.100000000000001" customHeight="1">
      <c r="G30" s="157"/>
      <c r="H30" s="157"/>
      <c r="I30" s="157"/>
      <c r="J30" s="157"/>
      <c r="K30" s="157"/>
      <c r="L30" s="122"/>
      <c r="M30" s="433" t="s">
        <v>183</v>
      </c>
      <c r="N30" s="434"/>
      <c r="O30" s="1312"/>
      <c r="P30" s="1312"/>
      <c r="Q30" s="1312"/>
      <c r="R30" s="1312"/>
      <c r="S30" s="1312"/>
      <c r="T30" s="1312"/>
      <c r="U30" s="1312"/>
      <c r="V30" s="122"/>
      <c r="W30" s="122"/>
      <c r="X30" s="204"/>
      <c r="Y30" s="204"/>
      <c r="Z30" s="204"/>
      <c r="AA30" s="204"/>
      <c r="AB30" s="204"/>
      <c r="AC30" s="204"/>
      <c r="AD30" s="204"/>
      <c r="AE30" s="204"/>
      <c r="AF30" s="204"/>
      <c r="AG30" s="204"/>
      <c r="AH30" s="204"/>
      <c r="AI30" s="204"/>
      <c r="AJ30" s="204"/>
    </row>
    <row r="31" spans="1:36" s="525" customFormat="1" ht="22.5">
      <c r="A31" s="1237">
        <v>1</v>
      </c>
      <c r="B31" s="849"/>
      <c r="C31" s="849"/>
      <c r="D31" s="849"/>
      <c r="E31" s="850"/>
      <c r="F31" s="851"/>
      <c r="G31" s="851"/>
      <c r="H31" s="851"/>
      <c r="I31" s="852"/>
      <c r="J31" s="847"/>
      <c r="K31" s="854"/>
      <c r="L31" s="595">
        <f>mergeValue(A31)</f>
        <v>1</v>
      </c>
      <c r="M31" s="643" t="s">
        <v>20</v>
      </c>
      <c r="N31" s="648"/>
      <c r="O31" s="1287"/>
      <c r="P31" s="1288"/>
      <c r="Q31" s="1288"/>
      <c r="R31" s="1288"/>
      <c r="S31" s="1288"/>
      <c r="T31" s="1288"/>
      <c r="U31" s="1288"/>
      <c r="V31" s="1289"/>
      <c r="W31" s="632" t="s">
        <v>477</v>
      </c>
      <c r="X31" s="587"/>
      <c r="Y31" s="591"/>
      <c r="Z31" s="591" t="str">
        <f t="shared" ref="Z31:Z44" si="0">IF(M31="","",M31 )</f>
        <v>Наименование тарифа</v>
      </c>
      <c r="AA31" s="591"/>
      <c r="AB31" s="591"/>
      <c r="AC31" s="591"/>
      <c r="AD31" s="587"/>
      <c r="AE31" s="587"/>
      <c r="AF31" s="587"/>
      <c r="AG31" s="587"/>
      <c r="AH31" s="587"/>
      <c r="AI31" s="587"/>
      <c r="AJ31" s="587"/>
    </row>
    <row r="32" spans="1:36" s="525" customFormat="1" ht="22.5">
      <c r="A32" s="1237"/>
      <c r="B32" s="1237">
        <v>1</v>
      </c>
      <c r="C32" s="849"/>
      <c r="D32" s="849"/>
      <c r="E32" s="851"/>
      <c r="F32" s="851"/>
      <c r="G32" s="851"/>
      <c r="H32" s="851"/>
      <c r="I32" s="846"/>
      <c r="J32" s="845"/>
      <c r="K32" s="848"/>
      <c r="L32" s="595" t="str">
        <f>mergeValue(A32) &amp;"."&amp; mergeValue(B32)</f>
        <v>1.1</v>
      </c>
      <c r="M32" s="548" t="s">
        <v>16</v>
      </c>
      <c r="N32" s="648"/>
      <c r="O32" s="1287"/>
      <c r="P32" s="1288"/>
      <c r="Q32" s="1288"/>
      <c r="R32" s="1288"/>
      <c r="S32" s="1288"/>
      <c r="T32" s="1288"/>
      <c r="U32" s="1288"/>
      <c r="V32" s="1289"/>
      <c r="W32" s="632" t="s">
        <v>478</v>
      </c>
      <c r="X32" s="587"/>
      <c r="Y32" s="591"/>
      <c r="Z32" s="591" t="str">
        <f t="shared" si="0"/>
        <v>Территория действия тарифа</v>
      </c>
      <c r="AA32" s="591"/>
      <c r="AB32" s="591"/>
      <c r="AC32" s="591"/>
      <c r="AD32" s="587"/>
      <c r="AE32" s="587"/>
      <c r="AF32" s="587"/>
      <c r="AG32" s="587"/>
      <c r="AH32" s="587"/>
      <c r="AI32" s="587"/>
      <c r="AJ32" s="587"/>
    </row>
    <row r="33" spans="1:36" s="525" customFormat="1" ht="22.5">
      <c r="A33" s="1237"/>
      <c r="B33" s="1237"/>
      <c r="C33" s="1237">
        <v>1</v>
      </c>
      <c r="D33" s="849"/>
      <c r="E33" s="851"/>
      <c r="F33" s="851"/>
      <c r="G33" s="851"/>
      <c r="H33" s="851"/>
      <c r="I33" s="853"/>
      <c r="J33" s="845"/>
      <c r="K33" s="848"/>
      <c r="L33" s="595" t="str">
        <f>mergeValue(A33) &amp;"."&amp; mergeValue(B33)&amp;"."&amp; mergeValue(C33)</f>
        <v>1.1.1</v>
      </c>
      <c r="M33" s="549" t="s">
        <v>7</v>
      </c>
      <c r="N33" s="648"/>
      <c r="O33" s="1287"/>
      <c r="P33" s="1288"/>
      <c r="Q33" s="1288"/>
      <c r="R33" s="1288"/>
      <c r="S33" s="1288"/>
      <c r="T33" s="1288"/>
      <c r="U33" s="1288"/>
      <c r="V33" s="1289"/>
      <c r="W33" s="632" t="s">
        <v>635</v>
      </c>
      <c r="X33" s="587"/>
      <c r="Y33" s="591"/>
      <c r="Z33" s="591" t="str">
        <f t="shared" si="0"/>
        <v xml:space="preserve">Наименование системы теплоснабжения </v>
      </c>
      <c r="AA33" s="591"/>
      <c r="AB33" s="591"/>
      <c r="AC33" s="591"/>
      <c r="AD33" s="587"/>
      <c r="AE33" s="587"/>
      <c r="AF33" s="587"/>
      <c r="AG33" s="587"/>
      <c r="AH33" s="587"/>
      <c r="AI33" s="587"/>
      <c r="AJ33" s="587"/>
    </row>
    <row r="34" spans="1:36" s="525" customFormat="1" ht="22.5">
      <c r="A34" s="1237"/>
      <c r="B34" s="1237"/>
      <c r="C34" s="1237"/>
      <c r="D34" s="1237">
        <v>1</v>
      </c>
      <c r="E34" s="851"/>
      <c r="F34" s="851"/>
      <c r="G34" s="851"/>
      <c r="H34" s="851"/>
      <c r="I34" s="853"/>
      <c r="J34" s="845"/>
      <c r="K34" s="848"/>
      <c r="L34" s="595" t="str">
        <f>mergeValue(A34) &amp;"."&amp; mergeValue(B34)&amp;"."&amp; mergeValue(C34)&amp;"."&amp; mergeValue(D34)</f>
        <v>1.1.1.1</v>
      </c>
      <c r="M34" s="550" t="s">
        <v>22</v>
      </c>
      <c r="N34" s="648"/>
      <c r="O34" s="1287"/>
      <c r="P34" s="1288"/>
      <c r="Q34" s="1288"/>
      <c r="R34" s="1288"/>
      <c r="S34" s="1288"/>
      <c r="T34" s="1288"/>
      <c r="U34" s="1288"/>
      <c r="V34" s="1289"/>
      <c r="W34" s="632" t="s">
        <v>636</v>
      </c>
      <c r="X34" s="587"/>
      <c r="Y34" s="591"/>
      <c r="Z34" s="591" t="str">
        <f t="shared" si="0"/>
        <v xml:space="preserve">Источник тепловой энергии  </v>
      </c>
      <c r="AA34" s="591"/>
      <c r="AB34" s="591"/>
      <c r="AC34" s="591"/>
      <c r="AD34" s="587"/>
      <c r="AE34" s="587"/>
      <c r="AF34" s="587"/>
      <c r="AG34" s="587"/>
      <c r="AH34" s="587"/>
      <c r="AI34" s="587"/>
      <c r="AJ34" s="587"/>
    </row>
    <row r="35" spans="1:36" s="525" customFormat="1" ht="101.25">
      <c r="A35" s="1237"/>
      <c r="B35" s="1237"/>
      <c r="C35" s="1237"/>
      <c r="D35" s="1237"/>
      <c r="E35" s="1237">
        <v>1</v>
      </c>
      <c r="F35" s="851"/>
      <c r="G35" s="851"/>
      <c r="H35" s="849">
        <v>1</v>
      </c>
      <c r="I35" s="1237">
        <v>1</v>
      </c>
      <c r="J35" s="851"/>
      <c r="K35" s="856"/>
      <c r="L35" s="595" t="str">
        <f>mergeValue(A35) &amp;"."&amp; mergeValue(B35)&amp;"."&amp; mergeValue(C35)&amp;"."&amp; mergeValue(D35)&amp;"."&amp; mergeValue(E35)</f>
        <v>1.1.1.1.1</v>
      </c>
      <c r="M35" s="556" t="s">
        <v>9</v>
      </c>
      <c r="N35" s="648"/>
      <c r="O35" s="1240"/>
      <c r="P35" s="1241"/>
      <c r="Q35" s="1241"/>
      <c r="R35" s="1241"/>
      <c r="S35" s="1241"/>
      <c r="T35" s="1241"/>
      <c r="U35" s="1241"/>
      <c r="V35" s="1242"/>
      <c r="W35" s="632" t="s">
        <v>640</v>
      </c>
      <c r="X35" s="587"/>
      <c r="Y35" s="591"/>
      <c r="Z35" s="591" t="str">
        <f t="shared" si="0"/>
        <v>Схема подключения теплопотребляющей установки к коллектору источника тепловой энергии</v>
      </c>
      <c r="AA35" s="591"/>
      <c r="AB35" s="591"/>
      <c r="AC35" s="591"/>
      <c r="AD35" s="587"/>
      <c r="AE35" s="587"/>
      <c r="AF35" s="587"/>
      <c r="AG35" s="587"/>
      <c r="AH35" s="587"/>
      <c r="AI35" s="587"/>
      <c r="AJ35" s="587"/>
    </row>
    <row r="36" spans="1:36" s="525" customFormat="1" ht="90">
      <c r="A36" s="1237"/>
      <c r="B36" s="1237"/>
      <c r="C36" s="1237"/>
      <c r="D36" s="1237"/>
      <c r="E36" s="1237"/>
      <c r="F36" s="1237">
        <v>1</v>
      </c>
      <c r="G36" s="849"/>
      <c r="H36" s="849"/>
      <c r="I36" s="1237"/>
      <c r="J36" s="1237">
        <v>1</v>
      </c>
      <c r="K36" s="857"/>
      <c r="L36" s="595" t="str">
        <f>mergeValue(A36) &amp;"."&amp; mergeValue(B36)&amp;"."&amp; mergeValue(C36)&amp;"."&amp; mergeValue(D36)&amp;"."&amp; mergeValue(E36)&amp;"."&amp; mergeValue(F36)</f>
        <v>1.1.1.1.1.1</v>
      </c>
      <c r="M36" s="557" t="s">
        <v>10</v>
      </c>
      <c r="N36" s="648"/>
      <c r="O36" s="1240"/>
      <c r="P36" s="1241"/>
      <c r="Q36" s="1241"/>
      <c r="R36" s="1241"/>
      <c r="S36" s="1241"/>
      <c r="T36" s="1241"/>
      <c r="U36" s="1241"/>
      <c r="V36" s="1242"/>
      <c r="W36" s="632" t="s">
        <v>638</v>
      </c>
      <c r="X36" s="587"/>
      <c r="Y36" s="591"/>
      <c r="Z36" s="591" t="str">
        <f t="shared" si="0"/>
        <v>Группа потребителей</v>
      </c>
      <c r="AA36" s="591"/>
      <c r="AB36" s="591"/>
      <c r="AC36" s="591"/>
      <c r="AD36" s="587"/>
      <c r="AE36" s="587"/>
      <c r="AF36" s="587"/>
      <c r="AG36" s="587"/>
      <c r="AH36" s="587"/>
      <c r="AI36" s="587"/>
      <c r="AJ36" s="587"/>
    </row>
    <row r="37" spans="1:36" s="525" customFormat="1" ht="195.75" customHeight="1">
      <c r="A37" s="1237"/>
      <c r="B37" s="1237"/>
      <c r="C37" s="1237"/>
      <c r="D37" s="1237"/>
      <c r="E37" s="1237"/>
      <c r="F37" s="1237"/>
      <c r="G37" s="849">
        <v>1</v>
      </c>
      <c r="H37" s="849"/>
      <c r="I37" s="1237"/>
      <c r="J37" s="1237"/>
      <c r="K37" s="857">
        <v>1</v>
      </c>
      <c r="L37" s="595" t="str">
        <f>mergeValue(A37) &amp;"."&amp; mergeValue(B37)&amp;"."&amp; mergeValue(C37)&amp;"."&amp; mergeValue(D37)&amp;"."&amp; mergeValue(E37)&amp;"."&amp; mergeValue(F37)&amp;"."&amp; mergeValue(G37)</f>
        <v>1.1.1.1.1.1.1</v>
      </c>
      <c r="M37" s="1071"/>
      <c r="N37" s="648"/>
      <c r="O37" s="564"/>
      <c r="P37" s="564"/>
      <c r="Q37" s="1096"/>
      <c r="R37" s="1232"/>
      <c r="S37" s="1233" t="s">
        <v>84</v>
      </c>
      <c r="T37" s="1232"/>
      <c r="U37" s="1233" t="s">
        <v>84</v>
      </c>
      <c r="V37" s="564"/>
      <c r="W37" s="1207" t="s">
        <v>657</v>
      </c>
      <c r="X37" s="587" t="str">
        <f>strCheckDate(O38:V38)</f>
        <v/>
      </c>
      <c r="Y37" s="591"/>
      <c r="Z37" s="591" t="str">
        <f t="shared" si="0"/>
        <v/>
      </c>
      <c r="AA37" s="591"/>
      <c r="AB37" s="591"/>
      <c r="AC37" s="591"/>
      <c r="AD37" s="587"/>
      <c r="AE37" s="587"/>
      <c r="AF37" s="587"/>
      <c r="AG37" s="587"/>
      <c r="AH37" s="587"/>
      <c r="AI37" s="587"/>
      <c r="AJ37" s="587"/>
    </row>
    <row r="38" spans="1:36" s="525" customFormat="1" ht="14.25" hidden="1" customHeight="1">
      <c r="A38" s="1237"/>
      <c r="B38" s="1237"/>
      <c r="C38" s="1237"/>
      <c r="D38" s="1237"/>
      <c r="E38" s="1237"/>
      <c r="F38" s="1237"/>
      <c r="G38" s="849"/>
      <c r="H38" s="849"/>
      <c r="I38" s="1237"/>
      <c r="J38" s="1237"/>
      <c r="K38" s="857"/>
      <c r="L38" s="602"/>
      <c r="M38" s="648"/>
      <c r="N38" s="648"/>
      <c r="O38" s="564"/>
      <c r="P38" s="564"/>
      <c r="Q38" s="586" t="str">
        <f>R37 &amp; "-" &amp; T37</f>
        <v>-</v>
      </c>
      <c r="R38" s="1232"/>
      <c r="S38" s="1233"/>
      <c r="T38" s="1232"/>
      <c r="U38" s="1233"/>
      <c r="V38" s="564"/>
      <c r="W38" s="1207"/>
      <c r="X38" s="587"/>
      <c r="Y38" s="591"/>
      <c r="Z38" s="591" t="str">
        <f t="shared" si="0"/>
        <v/>
      </c>
      <c r="AA38" s="591"/>
      <c r="AB38" s="591"/>
      <c r="AC38" s="591"/>
      <c r="AD38" s="587"/>
      <c r="AE38" s="587"/>
      <c r="AF38" s="587"/>
      <c r="AG38" s="587"/>
      <c r="AH38" s="587"/>
      <c r="AI38" s="587"/>
      <c r="AJ38" s="587"/>
    </row>
    <row r="39" spans="1:36" s="525" customFormat="1" ht="15" customHeight="1">
      <c r="A39" s="1237"/>
      <c r="B39" s="1237"/>
      <c r="C39" s="1237"/>
      <c r="D39" s="1237"/>
      <c r="E39" s="1237"/>
      <c r="F39" s="1237"/>
      <c r="G39" s="851"/>
      <c r="H39" s="849"/>
      <c r="I39" s="1237"/>
      <c r="J39" s="1237"/>
      <c r="K39" s="856"/>
      <c r="L39" s="540"/>
      <c r="M39" s="559" t="s">
        <v>25</v>
      </c>
      <c r="N39" s="566"/>
      <c r="O39" s="566"/>
      <c r="P39" s="566"/>
      <c r="Q39" s="566"/>
      <c r="R39" s="566"/>
      <c r="S39" s="566"/>
      <c r="T39" s="566"/>
      <c r="U39" s="566"/>
      <c r="V39" s="562"/>
      <c r="W39" s="1207"/>
      <c r="X39" s="587"/>
      <c r="Y39" s="591"/>
      <c r="Z39" s="591" t="str">
        <f t="shared" si="0"/>
        <v>Добавить вид теплоносителя (параметры теплоносителя)</v>
      </c>
      <c r="AA39" s="591"/>
      <c r="AB39" s="591"/>
      <c r="AC39" s="591"/>
      <c r="AD39" s="587"/>
      <c r="AE39" s="587"/>
      <c r="AF39" s="587"/>
      <c r="AG39" s="587"/>
      <c r="AH39" s="587"/>
      <c r="AI39" s="587"/>
      <c r="AJ39" s="587"/>
    </row>
    <row r="40" spans="1:36" s="525" customFormat="1" ht="15" customHeight="1">
      <c r="A40" s="1237"/>
      <c r="B40" s="1237"/>
      <c r="C40" s="1237"/>
      <c r="D40" s="1237"/>
      <c r="E40" s="1237"/>
      <c r="F40" s="851"/>
      <c r="G40" s="851"/>
      <c r="H40" s="849"/>
      <c r="I40" s="1237"/>
      <c r="J40" s="851"/>
      <c r="K40" s="856"/>
      <c r="L40" s="540"/>
      <c r="M40" s="558" t="s">
        <v>11</v>
      </c>
      <c r="N40" s="566"/>
      <c r="O40" s="566"/>
      <c r="P40" s="566"/>
      <c r="Q40" s="566"/>
      <c r="R40" s="566"/>
      <c r="S40" s="566"/>
      <c r="T40" s="566"/>
      <c r="U40" s="565"/>
      <c r="V40" s="566"/>
      <c r="W40" s="667"/>
      <c r="X40" s="587"/>
      <c r="Y40" s="591"/>
      <c r="Z40" s="591" t="str">
        <f t="shared" si="0"/>
        <v>Добавить группу потребителей</v>
      </c>
      <c r="AA40" s="591"/>
      <c r="AB40" s="591"/>
      <c r="AC40" s="591"/>
      <c r="AD40" s="587"/>
      <c r="AE40" s="587"/>
      <c r="AF40" s="587"/>
      <c r="AG40" s="587"/>
      <c r="AH40" s="587"/>
      <c r="AI40" s="587"/>
      <c r="AJ40" s="587"/>
    </row>
    <row r="41" spans="1:36" s="525" customFormat="1" ht="15" customHeight="1">
      <c r="A41" s="1237"/>
      <c r="B41" s="1237"/>
      <c r="C41" s="1237"/>
      <c r="D41" s="1237"/>
      <c r="E41" s="855"/>
      <c r="F41" s="851"/>
      <c r="G41" s="851"/>
      <c r="H41" s="851"/>
      <c r="I41" s="847"/>
      <c r="J41" s="844"/>
      <c r="K41" s="854"/>
      <c r="L41" s="540"/>
      <c r="M41" s="553" t="s">
        <v>12</v>
      </c>
      <c r="N41" s="566"/>
      <c r="O41" s="566"/>
      <c r="P41" s="566"/>
      <c r="Q41" s="566"/>
      <c r="R41" s="566"/>
      <c r="S41" s="566"/>
      <c r="T41" s="566"/>
      <c r="U41" s="565"/>
      <c r="V41" s="566"/>
      <c r="W41" s="667"/>
      <c r="X41" s="587"/>
      <c r="Y41" s="591"/>
      <c r="Z41" s="591" t="str">
        <f t="shared" si="0"/>
        <v>Добавить схему подключения</v>
      </c>
      <c r="AA41" s="591"/>
      <c r="AB41" s="591"/>
      <c r="AC41" s="591"/>
      <c r="AD41" s="587"/>
      <c r="AE41" s="587"/>
      <c r="AF41" s="587"/>
      <c r="AG41" s="587"/>
      <c r="AH41" s="587"/>
      <c r="AI41" s="587"/>
      <c r="AJ41" s="587"/>
    </row>
    <row r="42" spans="1:36" s="525" customFormat="1" ht="15" customHeight="1">
      <c r="A42" s="1237"/>
      <c r="B42" s="1237"/>
      <c r="C42" s="1237"/>
      <c r="D42" s="855"/>
      <c r="E42" s="855"/>
      <c r="F42" s="851"/>
      <c r="G42" s="851"/>
      <c r="H42" s="851"/>
      <c r="I42" s="847"/>
      <c r="J42" s="844"/>
      <c r="K42" s="854"/>
      <c r="L42" s="540"/>
      <c r="M42" s="552" t="s">
        <v>17</v>
      </c>
      <c r="N42" s="566"/>
      <c r="O42" s="566"/>
      <c r="P42" s="566"/>
      <c r="Q42" s="566"/>
      <c r="R42" s="566"/>
      <c r="S42" s="566"/>
      <c r="T42" s="566"/>
      <c r="U42" s="565"/>
      <c r="V42" s="566"/>
      <c r="W42" s="667"/>
      <c r="X42" s="587"/>
      <c r="Y42" s="591"/>
      <c r="Z42" s="591" t="str">
        <f t="shared" si="0"/>
        <v>Добавить источник тепловой энергии</v>
      </c>
      <c r="AA42" s="591"/>
      <c r="AB42" s="591"/>
      <c r="AC42" s="591"/>
      <c r="AD42" s="587"/>
      <c r="AE42" s="587"/>
      <c r="AF42" s="587"/>
      <c r="AG42" s="587"/>
      <c r="AH42" s="587"/>
      <c r="AI42" s="587"/>
      <c r="AJ42" s="587"/>
    </row>
    <row r="43" spans="1:36" s="525" customFormat="1" ht="15" customHeight="1">
      <c r="A43" s="1237"/>
      <c r="B43" s="1237"/>
      <c r="C43" s="855"/>
      <c r="D43" s="855"/>
      <c r="E43" s="855"/>
      <c r="F43" s="855"/>
      <c r="G43" s="860"/>
      <c r="H43" s="847"/>
      <c r="I43" s="858"/>
      <c r="J43" s="844"/>
      <c r="K43" s="859"/>
      <c r="L43" s="540"/>
      <c r="M43" s="551" t="s">
        <v>18</v>
      </c>
      <c r="N43" s="566"/>
      <c r="O43" s="566"/>
      <c r="P43" s="566"/>
      <c r="Q43" s="566"/>
      <c r="R43" s="566"/>
      <c r="S43" s="566"/>
      <c r="T43" s="566"/>
      <c r="U43" s="565"/>
      <c r="V43" s="566"/>
      <c r="W43" s="667"/>
      <c r="X43" s="587"/>
      <c r="Y43" s="591"/>
      <c r="Z43" s="591" t="str">
        <f t="shared" si="0"/>
        <v>Добавить наименование системы теплоснабжения</v>
      </c>
      <c r="AA43" s="591"/>
      <c r="AB43" s="591"/>
      <c r="AC43" s="591"/>
      <c r="AD43" s="587"/>
      <c r="AE43" s="587"/>
      <c r="AF43" s="587"/>
      <c r="AG43" s="587"/>
      <c r="AH43" s="587"/>
      <c r="AI43" s="587"/>
      <c r="AJ43" s="587"/>
    </row>
    <row r="44" spans="1:36" s="525" customFormat="1" ht="15" customHeight="1">
      <c r="A44" s="1237"/>
      <c r="B44" s="855"/>
      <c r="C44" s="855"/>
      <c r="D44" s="855"/>
      <c r="E44" s="855"/>
      <c r="F44" s="855"/>
      <c r="G44" s="860"/>
      <c r="H44" s="847"/>
      <c r="I44" s="847"/>
      <c r="J44" s="844"/>
      <c r="K44" s="854"/>
      <c r="L44" s="540"/>
      <c r="M44" s="560" t="s">
        <v>19</v>
      </c>
      <c r="N44" s="566"/>
      <c r="O44" s="566"/>
      <c r="P44" s="566"/>
      <c r="Q44" s="566"/>
      <c r="R44" s="566"/>
      <c r="S44" s="566"/>
      <c r="T44" s="566"/>
      <c r="U44" s="565"/>
      <c r="V44" s="566"/>
      <c r="W44" s="667"/>
      <c r="X44" s="587"/>
      <c r="Y44" s="591"/>
      <c r="Z44" s="591" t="str">
        <f t="shared" si="0"/>
        <v>Добавить территорию действия тарифа</v>
      </c>
      <c r="AA44" s="591"/>
      <c r="AB44" s="591"/>
      <c r="AC44" s="591"/>
      <c r="AD44" s="587"/>
      <c r="AE44" s="587"/>
      <c r="AF44" s="587"/>
      <c r="AG44" s="587"/>
      <c r="AH44" s="587"/>
      <c r="AI44" s="587"/>
      <c r="AJ44" s="587"/>
    </row>
    <row r="45" spans="1:36" s="524" customFormat="1" ht="15" customHeight="1">
      <c r="A45" s="843"/>
      <c r="B45" s="843"/>
      <c r="C45" s="843"/>
      <c r="D45" s="843"/>
      <c r="E45" s="843"/>
      <c r="F45" s="843"/>
      <c r="G45" s="843"/>
      <c r="H45" s="843"/>
      <c r="I45" s="843"/>
      <c r="J45" s="843"/>
      <c r="K45" s="843"/>
      <c r="L45" s="494"/>
      <c r="M45" s="567" t="s">
        <v>309</v>
      </c>
      <c r="N45" s="566"/>
      <c r="O45" s="566"/>
      <c r="P45" s="566"/>
      <c r="Q45" s="566"/>
      <c r="R45" s="566"/>
      <c r="S45" s="566"/>
      <c r="T45" s="566"/>
      <c r="U45" s="565"/>
      <c r="V45" s="566"/>
      <c r="W45" s="667"/>
      <c r="X45" s="589"/>
      <c r="Y45" s="589"/>
      <c r="Z45" s="589"/>
      <c r="AA45" s="589"/>
      <c r="AB45" s="589"/>
      <c r="AC45" s="589"/>
      <c r="AD45" s="589"/>
      <c r="AE45" s="589"/>
      <c r="AF45" s="589"/>
      <c r="AG45" s="589"/>
      <c r="AH45" s="589"/>
    </row>
    <row r="46" spans="1:36" ht="18.75" customHeight="1">
      <c r="X46" s="204"/>
      <c r="Y46" s="204"/>
      <c r="Z46" s="204"/>
      <c r="AA46" s="204"/>
      <c r="AB46" s="204"/>
      <c r="AC46" s="204"/>
      <c r="AD46" s="204"/>
      <c r="AE46" s="204"/>
      <c r="AF46" s="204"/>
      <c r="AG46" s="204"/>
      <c r="AH46" s="204"/>
      <c r="AI46" s="204"/>
      <c r="AJ46" s="204"/>
    </row>
    <row r="47" spans="1:36" s="35" customFormat="1" ht="17.100000000000001" customHeight="1">
      <c r="A47" s="35" t="s">
        <v>13</v>
      </c>
      <c r="C47" s="35" t="s">
        <v>49</v>
      </c>
      <c r="U47" s="158"/>
      <c r="X47" s="217"/>
      <c r="Y47" s="217"/>
      <c r="Z47" s="217"/>
      <c r="AA47" s="217"/>
      <c r="AB47" s="217"/>
      <c r="AC47" s="217"/>
      <c r="AD47" s="217"/>
      <c r="AE47" s="217"/>
      <c r="AF47" s="217"/>
      <c r="AG47" s="217"/>
      <c r="AH47" s="217"/>
      <c r="AI47" s="217"/>
      <c r="AJ47" s="217"/>
    </row>
    <row r="48" spans="1:36" ht="17.100000000000001" customHeight="1">
      <c r="L48" s="471"/>
      <c r="M48" s="471"/>
      <c r="N48" s="471"/>
      <c r="O48" s="471"/>
      <c r="P48" s="471"/>
      <c r="Q48" s="471"/>
      <c r="R48" s="471"/>
      <c r="S48" s="471"/>
      <c r="T48" s="471"/>
      <c r="U48" s="471"/>
      <c r="V48" s="471"/>
      <c r="W48" s="471"/>
      <c r="X48" s="204"/>
      <c r="Y48" s="204"/>
      <c r="Z48" s="204"/>
      <c r="AA48" s="204"/>
      <c r="AB48" s="204"/>
      <c r="AC48" s="204"/>
      <c r="AD48" s="204"/>
      <c r="AE48" s="204"/>
      <c r="AF48" s="204"/>
      <c r="AG48" s="204"/>
      <c r="AH48" s="204"/>
      <c r="AI48" s="204"/>
      <c r="AJ48" s="204"/>
    </row>
    <row r="49" spans="1:71" s="525" customFormat="1" ht="22.5">
      <c r="A49" s="1237">
        <v>1</v>
      </c>
      <c r="B49" s="867"/>
      <c r="C49" s="867"/>
      <c r="D49" s="867"/>
      <c r="E49" s="868"/>
      <c r="F49" s="869"/>
      <c r="G49" s="869"/>
      <c r="H49" s="869"/>
      <c r="I49" s="870"/>
      <c r="J49" s="865"/>
      <c r="K49" s="872"/>
      <c r="L49" s="595">
        <f>mergeValue(A49)</f>
        <v>1</v>
      </c>
      <c r="M49" s="643" t="s">
        <v>20</v>
      </c>
      <c r="N49" s="648"/>
      <c r="O49" s="1287"/>
      <c r="P49" s="1288"/>
      <c r="Q49" s="1288"/>
      <c r="R49" s="1288"/>
      <c r="S49" s="1288"/>
      <c r="T49" s="1288"/>
      <c r="U49" s="1288"/>
      <c r="V49" s="1288"/>
      <c r="W49" s="1288"/>
      <c r="X49" s="1288"/>
      <c r="Y49" s="1288"/>
      <c r="Z49" s="1288"/>
      <c r="AA49" s="1288"/>
      <c r="AB49" s="1288"/>
      <c r="AC49" s="1288"/>
      <c r="AD49" s="1288"/>
      <c r="AE49" s="1288"/>
      <c r="AF49" s="1288"/>
      <c r="AG49" s="1288"/>
      <c r="AH49" s="1288"/>
      <c r="AI49" s="1288"/>
      <c r="AJ49" s="1288"/>
      <c r="AK49" s="1288"/>
      <c r="AL49" s="1288"/>
      <c r="AM49" s="1288"/>
      <c r="AN49" s="1288"/>
      <c r="AO49" s="1288"/>
      <c r="AP49" s="1288"/>
      <c r="AQ49" s="1288"/>
      <c r="AR49" s="1288"/>
      <c r="AS49" s="1288"/>
      <c r="AT49" s="1288"/>
      <c r="AU49" s="1288"/>
      <c r="AV49" s="1288"/>
      <c r="AW49" s="1288"/>
      <c r="AX49" s="1288"/>
      <c r="AY49" s="1288"/>
      <c r="AZ49" s="1288"/>
      <c r="BA49" s="1288"/>
      <c r="BB49" s="1288"/>
      <c r="BC49" s="1288"/>
      <c r="BD49" s="1288"/>
      <c r="BE49" s="1289"/>
      <c r="BF49" s="632" t="s">
        <v>477</v>
      </c>
      <c r="BG49" s="587"/>
      <c r="BH49" s="591"/>
      <c r="BI49" s="591" t="str">
        <f t="shared" ref="BI49:BI62" si="1">IF(M49="","",M49 )</f>
        <v>Наименование тарифа</v>
      </c>
      <c r="BJ49" s="591"/>
      <c r="BK49" s="591"/>
      <c r="BL49" s="591"/>
      <c r="BM49" s="587"/>
      <c r="BN49" s="587"/>
      <c r="BO49" s="587"/>
      <c r="BP49" s="587"/>
      <c r="BQ49" s="587"/>
      <c r="BR49" s="587"/>
      <c r="BS49" s="587"/>
    </row>
    <row r="50" spans="1:71" s="525" customFormat="1" ht="22.5">
      <c r="A50" s="1237"/>
      <c r="B50" s="1237">
        <v>1</v>
      </c>
      <c r="C50" s="867"/>
      <c r="D50" s="867"/>
      <c r="E50" s="869"/>
      <c r="F50" s="869"/>
      <c r="G50" s="869"/>
      <c r="H50" s="869"/>
      <c r="I50" s="864"/>
      <c r="J50" s="863"/>
      <c r="K50" s="866"/>
      <c r="L50" s="595" t="str">
        <f>mergeValue(A50) &amp;"."&amp; mergeValue(B50)</f>
        <v>1.1</v>
      </c>
      <c r="M50" s="548" t="s">
        <v>16</v>
      </c>
      <c r="N50" s="648"/>
      <c r="O50" s="1287"/>
      <c r="P50" s="1288"/>
      <c r="Q50" s="1288"/>
      <c r="R50" s="1288"/>
      <c r="S50" s="1288"/>
      <c r="T50" s="1288"/>
      <c r="U50" s="1288"/>
      <c r="V50" s="1288"/>
      <c r="W50" s="1288"/>
      <c r="X50" s="1288"/>
      <c r="Y50" s="1288"/>
      <c r="Z50" s="1288"/>
      <c r="AA50" s="1288"/>
      <c r="AB50" s="1288"/>
      <c r="AC50" s="1288"/>
      <c r="AD50" s="1288"/>
      <c r="AE50" s="1288"/>
      <c r="AF50" s="1288"/>
      <c r="AG50" s="1288"/>
      <c r="AH50" s="1288"/>
      <c r="AI50" s="1288"/>
      <c r="AJ50" s="1288"/>
      <c r="AK50" s="1288"/>
      <c r="AL50" s="1288"/>
      <c r="AM50" s="1288"/>
      <c r="AN50" s="1288"/>
      <c r="AO50" s="1288"/>
      <c r="AP50" s="1288"/>
      <c r="AQ50" s="1288"/>
      <c r="AR50" s="1288"/>
      <c r="AS50" s="1288"/>
      <c r="AT50" s="1288"/>
      <c r="AU50" s="1288"/>
      <c r="AV50" s="1288"/>
      <c r="AW50" s="1288"/>
      <c r="AX50" s="1288"/>
      <c r="AY50" s="1288"/>
      <c r="AZ50" s="1288"/>
      <c r="BA50" s="1288"/>
      <c r="BB50" s="1288"/>
      <c r="BC50" s="1288"/>
      <c r="BD50" s="1288"/>
      <c r="BE50" s="1289"/>
      <c r="BF50" s="632" t="s">
        <v>478</v>
      </c>
      <c r="BG50" s="587"/>
      <c r="BH50" s="591"/>
      <c r="BI50" s="591" t="str">
        <f t="shared" si="1"/>
        <v>Территория действия тарифа</v>
      </c>
      <c r="BJ50" s="591"/>
      <c r="BK50" s="591"/>
      <c r="BL50" s="591"/>
      <c r="BM50" s="587"/>
      <c r="BN50" s="587"/>
      <c r="BO50" s="587"/>
      <c r="BP50" s="587"/>
      <c r="BQ50" s="587"/>
      <c r="BR50" s="587"/>
      <c r="BS50" s="587"/>
    </row>
    <row r="51" spans="1:71" s="525" customFormat="1" ht="22.5">
      <c r="A51" s="1237"/>
      <c r="B51" s="1237"/>
      <c r="C51" s="1237">
        <v>1</v>
      </c>
      <c r="D51" s="867"/>
      <c r="E51" s="869"/>
      <c r="F51" s="869"/>
      <c r="G51" s="869"/>
      <c r="H51" s="869"/>
      <c r="I51" s="871"/>
      <c r="J51" s="863"/>
      <c r="K51" s="866"/>
      <c r="L51" s="595" t="str">
        <f>mergeValue(A51) &amp;"."&amp; mergeValue(B51)&amp;"."&amp; mergeValue(C51)</f>
        <v>1.1.1</v>
      </c>
      <c r="M51" s="549" t="s">
        <v>7</v>
      </c>
      <c r="N51" s="648"/>
      <c r="O51" s="1287"/>
      <c r="P51" s="1288"/>
      <c r="Q51" s="1288"/>
      <c r="R51" s="1288"/>
      <c r="S51" s="1288"/>
      <c r="T51" s="1288"/>
      <c r="U51" s="1288"/>
      <c r="V51" s="1288"/>
      <c r="W51" s="1288"/>
      <c r="X51" s="1288"/>
      <c r="Y51" s="1288"/>
      <c r="Z51" s="1288"/>
      <c r="AA51" s="1288"/>
      <c r="AB51" s="1288"/>
      <c r="AC51" s="1288"/>
      <c r="AD51" s="1288"/>
      <c r="AE51" s="1288"/>
      <c r="AF51" s="1288"/>
      <c r="AG51" s="1288"/>
      <c r="AH51" s="1288"/>
      <c r="AI51" s="1288"/>
      <c r="AJ51" s="1288"/>
      <c r="AK51" s="1288"/>
      <c r="AL51" s="1288"/>
      <c r="AM51" s="1288"/>
      <c r="AN51" s="1288"/>
      <c r="AO51" s="1288"/>
      <c r="AP51" s="1288"/>
      <c r="AQ51" s="1288"/>
      <c r="AR51" s="1288"/>
      <c r="AS51" s="1288"/>
      <c r="AT51" s="1288"/>
      <c r="AU51" s="1288"/>
      <c r="AV51" s="1288"/>
      <c r="AW51" s="1288"/>
      <c r="AX51" s="1288"/>
      <c r="AY51" s="1288"/>
      <c r="AZ51" s="1288"/>
      <c r="BA51" s="1288"/>
      <c r="BB51" s="1288"/>
      <c r="BC51" s="1288"/>
      <c r="BD51" s="1288"/>
      <c r="BE51" s="1289"/>
      <c r="BF51" s="632" t="s">
        <v>635</v>
      </c>
      <c r="BG51" s="587"/>
      <c r="BH51" s="591"/>
      <c r="BI51" s="591" t="str">
        <f t="shared" si="1"/>
        <v xml:space="preserve">Наименование системы теплоснабжения </v>
      </c>
      <c r="BJ51" s="591"/>
      <c r="BK51" s="591"/>
      <c r="BL51" s="591"/>
      <c r="BM51" s="587"/>
      <c r="BN51" s="587"/>
      <c r="BO51" s="587"/>
      <c r="BP51" s="587"/>
      <c r="BQ51" s="587"/>
      <c r="BR51" s="587"/>
      <c r="BS51" s="587"/>
    </row>
    <row r="52" spans="1:71" s="525" customFormat="1" ht="22.5">
      <c r="A52" s="1237"/>
      <c r="B52" s="1237"/>
      <c r="C52" s="1237"/>
      <c r="D52" s="1237">
        <v>1</v>
      </c>
      <c r="E52" s="869"/>
      <c r="F52" s="869"/>
      <c r="G52" s="869"/>
      <c r="H52" s="869"/>
      <c r="I52" s="871"/>
      <c r="J52" s="863"/>
      <c r="K52" s="866"/>
      <c r="L52" s="595" t="str">
        <f>mergeValue(A52) &amp;"."&amp; mergeValue(B52)&amp;"."&amp; mergeValue(C52)&amp;"."&amp; mergeValue(D52)</f>
        <v>1.1.1.1</v>
      </c>
      <c r="M52" s="550" t="s">
        <v>22</v>
      </c>
      <c r="N52" s="648"/>
      <c r="O52" s="1287"/>
      <c r="P52" s="1288"/>
      <c r="Q52" s="1288"/>
      <c r="R52" s="1288"/>
      <c r="S52" s="1288"/>
      <c r="T52" s="1288"/>
      <c r="U52" s="1288"/>
      <c r="V52" s="1288"/>
      <c r="W52" s="1288"/>
      <c r="X52" s="1288"/>
      <c r="Y52" s="1288"/>
      <c r="Z52" s="1288"/>
      <c r="AA52" s="1288"/>
      <c r="AB52" s="1288"/>
      <c r="AC52" s="1288"/>
      <c r="AD52" s="1288"/>
      <c r="AE52" s="1288"/>
      <c r="AF52" s="1288"/>
      <c r="AG52" s="1288"/>
      <c r="AH52" s="1288"/>
      <c r="AI52" s="1288"/>
      <c r="AJ52" s="1288"/>
      <c r="AK52" s="1288"/>
      <c r="AL52" s="1288"/>
      <c r="AM52" s="1288"/>
      <c r="AN52" s="1288"/>
      <c r="AO52" s="1288"/>
      <c r="AP52" s="1288"/>
      <c r="AQ52" s="1288"/>
      <c r="AR52" s="1288"/>
      <c r="AS52" s="1288"/>
      <c r="AT52" s="1288"/>
      <c r="AU52" s="1288"/>
      <c r="AV52" s="1288"/>
      <c r="AW52" s="1288"/>
      <c r="AX52" s="1288"/>
      <c r="AY52" s="1288"/>
      <c r="AZ52" s="1288"/>
      <c r="BA52" s="1288"/>
      <c r="BB52" s="1288"/>
      <c r="BC52" s="1288"/>
      <c r="BD52" s="1288"/>
      <c r="BE52" s="1289"/>
      <c r="BF52" s="632" t="s">
        <v>636</v>
      </c>
      <c r="BG52" s="587"/>
      <c r="BH52" s="591"/>
      <c r="BI52" s="591" t="str">
        <f t="shared" si="1"/>
        <v xml:space="preserve">Источник тепловой энергии  </v>
      </c>
      <c r="BJ52" s="591"/>
      <c r="BK52" s="591"/>
      <c r="BL52" s="591"/>
      <c r="BM52" s="587"/>
      <c r="BN52" s="587"/>
      <c r="BO52" s="587"/>
      <c r="BP52" s="587"/>
      <c r="BQ52" s="587"/>
      <c r="BR52" s="587"/>
      <c r="BS52" s="587"/>
    </row>
    <row r="53" spans="1:71" s="525" customFormat="1" ht="101.25">
      <c r="A53" s="1237"/>
      <c r="B53" s="1237"/>
      <c r="C53" s="1237"/>
      <c r="D53" s="1237"/>
      <c r="E53" s="1237">
        <v>1</v>
      </c>
      <c r="F53" s="869"/>
      <c r="G53" s="869"/>
      <c r="H53" s="867">
        <v>1</v>
      </c>
      <c r="I53" s="1237">
        <v>1</v>
      </c>
      <c r="J53" s="869"/>
      <c r="K53" s="874"/>
      <c r="L53" s="595" t="str">
        <f>mergeValue(A53) &amp;"."&amp; mergeValue(B53)&amp;"."&amp; mergeValue(C53)&amp;"."&amp; mergeValue(D53)&amp;"."&amp; mergeValue(E53)</f>
        <v>1.1.1.1.1</v>
      </c>
      <c r="M53" s="556" t="s">
        <v>9</v>
      </c>
      <c r="N53" s="648"/>
      <c r="O53" s="1240"/>
      <c r="P53" s="1241"/>
      <c r="Q53" s="1241"/>
      <c r="R53" s="1241"/>
      <c r="S53" s="1241"/>
      <c r="T53" s="1241"/>
      <c r="U53" s="1241"/>
      <c r="V53" s="1241"/>
      <c r="W53" s="1241"/>
      <c r="X53" s="1241"/>
      <c r="Y53" s="1241"/>
      <c r="Z53" s="1241"/>
      <c r="AA53" s="1241"/>
      <c r="AB53" s="1241"/>
      <c r="AC53" s="1241"/>
      <c r="AD53" s="1241"/>
      <c r="AE53" s="1241"/>
      <c r="AF53" s="1241"/>
      <c r="AG53" s="1241"/>
      <c r="AH53" s="1241"/>
      <c r="AI53" s="1241"/>
      <c r="AJ53" s="1241"/>
      <c r="AK53" s="1241"/>
      <c r="AL53" s="1241"/>
      <c r="AM53" s="1241"/>
      <c r="AN53" s="1241"/>
      <c r="AO53" s="1241"/>
      <c r="AP53" s="1241"/>
      <c r="AQ53" s="1241"/>
      <c r="AR53" s="1241"/>
      <c r="AS53" s="1241"/>
      <c r="AT53" s="1241"/>
      <c r="AU53" s="1241"/>
      <c r="AV53" s="1241"/>
      <c r="AW53" s="1241"/>
      <c r="AX53" s="1241"/>
      <c r="AY53" s="1241"/>
      <c r="AZ53" s="1241"/>
      <c r="BA53" s="1241"/>
      <c r="BB53" s="1241"/>
      <c r="BC53" s="1241"/>
      <c r="BD53" s="1241"/>
      <c r="BE53" s="1242"/>
      <c r="BF53" s="632" t="s">
        <v>640</v>
      </c>
      <c r="BG53" s="587"/>
      <c r="BH53" s="591"/>
      <c r="BI53" s="591" t="str">
        <f t="shared" si="1"/>
        <v>Схема подключения теплопотребляющей установки к коллектору источника тепловой энергии</v>
      </c>
      <c r="BJ53" s="591"/>
      <c r="BK53" s="591"/>
      <c r="BL53" s="591"/>
      <c r="BM53" s="587"/>
      <c r="BN53" s="587"/>
      <c r="BO53" s="587"/>
      <c r="BP53" s="587"/>
      <c r="BQ53" s="587"/>
      <c r="BR53" s="587"/>
      <c r="BS53" s="587"/>
    </row>
    <row r="54" spans="1:71" s="525" customFormat="1" ht="90">
      <c r="A54" s="1237"/>
      <c r="B54" s="1237"/>
      <c r="C54" s="1237"/>
      <c r="D54" s="1237"/>
      <c r="E54" s="1237"/>
      <c r="F54" s="1237">
        <v>1</v>
      </c>
      <c r="G54" s="867"/>
      <c r="H54" s="867"/>
      <c r="I54" s="1237"/>
      <c r="J54" s="1237">
        <v>1</v>
      </c>
      <c r="K54" s="875"/>
      <c r="L54" s="595" t="str">
        <f>mergeValue(A54) &amp;"."&amp; mergeValue(B54)&amp;"."&amp; mergeValue(C54)&amp;"."&amp; mergeValue(D54)&amp;"."&amp; mergeValue(E54)&amp;"."&amp; mergeValue(F54)</f>
        <v>1.1.1.1.1.1</v>
      </c>
      <c r="M54" s="557" t="s">
        <v>10</v>
      </c>
      <c r="N54" s="648"/>
      <c r="O54" s="1240"/>
      <c r="P54" s="1241"/>
      <c r="Q54" s="1241"/>
      <c r="R54" s="1241"/>
      <c r="S54" s="1241"/>
      <c r="T54" s="1241"/>
      <c r="U54" s="1241"/>
      <c r="V54" s="1241"/>
      <c r="W54" s="1241"/>
      <c r="X54" s="1241"/>
      <c r="Y54" s="1241"/>
      <c r="Z54" s="1241"/>
      <c r="AA54" s="1241"/>
      <c r="AB54" s="1241"/>
      <c r="AC54" s="1241"/>
      <c r="AD54" s="1241"/>
      <c r="AE54" s="1241"/>
      <c r="AF54" s="1241"/>
      <c r="AG54" s="1241"/>
      <c r="AH54" s="1241"/>
      <c r="AI54" s="1241"/>
      <c r="AJ54" s="1241"/>
      <c r="AK54" s="1241"/>
      <c r="AL54" s="1241"/>
      <c r="AM54" s="1241"/>
      <c r="AN54" s="1241"/>
      <c r="AO54" s="1241"/>
      <c r="AP54" s="1241"/>
      <c r="AQ54" s="1241"/>
      <c r="AR54" s="1241"/>
      <c r="AS54" s="1241"/>
      <c r="AT54" s="1241"/>
      <c r="AU54" s="1241"/>
      <c r="AV54" s="1241"/>
      <c r="AW54" s="1241"/>
      <c r="AX54" s="1241"/>
      <c r="AY54" s="1241"/>
      <c r="AZ54" s="1241"/>
      <c r="BA54" s="1241"/>
      <c r="BB54" s="1241"/>
      <c r="BC54" s="1241"/>
      <c r="BD54" s="1241"/>
      <c r="BE54" s="1242"/>
      <c r="BF54" s="632" t="s">
        <v>638</v>
      </c>
      <c r="BG54" s="587"/>
      <c r="BH54" s="591"/>
      <c r="BI54" s="591" t="str">
        <f t="shared" si="1"/>
        <v>Группа потребителей</v>
      </c>
      <c r="BJ54" s="591"/>
      <c r="BK54" s="591"/>
      <c r="BL54" s="591"/>
      <c r="BM54" s="587"/>
      <c r="BN54" s="587"/>
      <c r="BO54" s="587"/>
      <c r="BP54" s="587"/>
      <c r="BQ54" s="587"/>
      <c r="BR54" s="587"/>
      <c r="BS54" s="587"/>
    </row>
    <row r="55" spans="1:71" s="525" customFormat="1" ht="195.75" customHeight="1">
      <c r="A55" s="1237"/>
      <c r="B55" s="1237"/>
      <c r="C55" s="1237"/>
      <c r="D55" s="1237"/>
      <c r="E55" s="1237"/>
      <c r="F55" s="1237"/>
      <c r="G55" s="867">
        <v>1</v>
      </c>
      <c r="H55" s="867"/>
      <c r="I55" s="1237"/>
      <c r="J55" s="1237"/>
      <c r="K55" s="875">
        <v>1</v>
      </c>
      <c r="L55" s="595" t="str">
        <f>mergeValue(A55) &amp;"."&amp; mergeValue(B55)&amp;"."&amp; mergeValue(C55)&amp;"."&amp; mergeValue(D55)&amp;"."&amp; mergeValue(E55)&amp;"."&amp; mergeValue(F55)&amp;"."&amp; mergeValue(G55)</f>
        <v>1.1.1.1.1.1.1</v>
      </c>
      <c r="M55" s="1071"/>
      <c r="N55" s="648"/>
      <c r="O55" s="685"/>
      <c r="P55" s="564"/>
      <c r="Q55" s="1096"/>
      <c r="R55" s="1232"/>
      <c r="S55" s="1233" t="s">
        <v>84</v>
      </c>
      <c r="T55" s="1232"/>
      <c r="U55" s="1233" t="s">
        <v>84</v>
      </c>
      <c r="V55" s="685"/>
      <c r="W55" s="765"/>
      <c r="X55" s="1096"/>
      <c r="Y55" s="1232"/>
      <c r="Z55" s="1233" t="s">
        <v>84</v>
      </c>
      <c r="AA55" s="1232"/>
      <c r="AB55" s="1233" t="s">
        <v>84</v>
      </c>
      <c r="AC55" s="685"/>
      <c r="AD55" s="765"/>
      <c r="AE55" s="1096"/>
      <c r="AF55" s="1232"/>
      <c r="AG55" s="1233" t="s">
        <v>84</v>
      </c>
      <c r="AH55" s="1232"/>
      <c r="AI55" s="1233" t="s">
        <v>84</v>
      </c>
      <c r="AJ55" s="685"/>
      <c r="AK55" s="765"/>
      <c r="AL55" s="1096"/>
      <c r="AM55" s="1232"/>
      <c r="AN55" s="1233" t="s">
        <v>84</v>
      </c>
      <c r="AO55" s="1232"/>
      <c r="AP55" s="1233" t="s">
        <v>84</v>
      </c>
      <c r="AQ55" s="685"/>
      <c r="AR55" s="765"/>
      <c r="AS55" s="1096"/>
      <c r="AT55" s="1232"/>
      <c r="AU55" s="1233" t="s">
        <v>84</v>
      </c>
      <c r="AV55" s="1232"/>
      <c r="AW55" s="1233" t="s">
        <v>84</v>
      </c>
      <c r="AX55" s="685"/>
      <c r="AY55" s="765"/>
      <c r="AZ55" s="1096"/>
      <c r="BA55" s="1232"/>
      <c r="BB55" s="1233" t="s">
        <v>84</v>
      </c>
      <c r="BC55" s="1232"/>
      <c r="BD55" s="1233" t="s">
        <v>85</v>
      </c>
      <c r="BE55" s="564"/>
      <c r="BF55" s="1207" t="s">
        <v>657</v>
      </c>
      <c r="BG55" s="587" t="str">
        <f>strCheckDate(O56:BE56)</f>
        <v/>
      </c>
      <c r="BH55" s="591"/>
      <c r="BI55" s="591" t="str">
        <f t="shared" si="1"/>
        <v/>
      </c>
      <c r="BJ55" s="591"/>
      <c r="BK55" s="591"/>
      <c r="BL55" s="591"/>
      <c r="BM55" s="587"/>
      <c r="BN55" s="587"/>
      <c r="BO55" s="587"/>
      <c r="BP55" s="587"/>
      <c r="BQ55" s="587"/>
      <c r="BR55" s="587"/>
      <c r="BS55" s="587"/>
    </row>
    <row r="56" spans="1:71" s="525" customFormat="1" ht="14.25" hidden="1" customHeight="1">
      <c r="A56" s="1237"/>
      <c r="B56" s="1237"/>
      <c r="C56" s="1237"/>
      <c r="D56" s="1237"/>
      <c r="E56" s="1237"/>
      <c r="F56" s="1237"/>
      <c r="G56" s="867"/>
      <c r="H56" s="867"/>
      <c r="I56" s="1237"/>
      <c r="J56" s="1237"/>
      <c r="K56" s="875"/>
      <c r="L56" s="602"/>
      <c r="M56" s="648"/>
      <c r="N56" s="648"/>
      <c r="O56" s="564"/>
      <c r="P56" s="564"/>
      <c r="Q56" s="586" t="str">
        <f>R55 &amp; "-" &amp; T55</f>
        <v>-</v>
      </c>
      <c r="R56" s="1232"/>
      <c r="S56" s="1233"/>
      <c r="T56" s="1232"/>
      <c r="U56" s="1233"/>
      <c r="V56" s="765"/>
      <c r="W56" s="765"/>
      <c r="X56" s="771" t="str">
        <f>Y55 &amp; "-" &amp; AA55</f>
        <v>-</v>
      </c>
      <c r="Y56" s="1232"/>
      <c r="Z56" s="1233"/>
      <c r="AA56" s="1232"/>
      <c r="AB56" s="1233"/>
      <c r="AC56" s="765"/>
      <c r="AD56" s="765"/>
      <c r="AE56" s="771" t="str">
        <f>AF55 &amp; "-" &amp; AH55</f>
        <v>-</v>
      </c>
      <c r="AF56" s="1232"/>
      <c r="AG56" s="1233"/>
      <c r="AH56" s="1232"/>
      <c r="AI56" s="1233"/>
      <c r="AJ56" s="765"/>
      <c r="AK56" s="765"/>
      <c r="AL56" s="771" t="str">
        <f>AM55 &amp; "-" &amp; AO55</f>
        <v>-</v>
      </c>
      <c r="AM56" s="1232"/>
      <c r="AN56" s="1233"/>
      <c r="AO56" s="1232"/>
      <c r="AP56" s="1233"/>
      <c r="AQ56" s="765"/>
      <c r="AR56" s="765"/>
      <c r="AS56" s="771" t="str">
        <f>AT55 &amp; "-" &amp; AV55</f>
        <v>-</v>
      </c>
      <c r="AT56" s="1232"/>
      <c r="AU56" s="1233"/>
      <c r="AV56" s="1232"/>
      <c r="AW56" s="1233"/>
      <c r="AX56" s="765"/>
      <c r="AY56" s="765"/>
      <c r="AZ56" s="771" t="str">
        <f>BA55 &amp; "-" &amp; BC55</f>
        <v>-</v>
      </c>
      <c r="BA56" s="1232"/>
      <c r="BB56" s="1233"/>
      <c r="BC56" s="1232"/>
      <c r="BD56" s="1233"/>
      <c r="BE56" s="564"/>
      <c r="BF56" s="1207"/>
      <c r="BG56" s="587"/>
      <c r="BH56" s="591"/>
      <c r="BI56" s="591" t="str">
        <f t="shared" si="1"/>
        <v/>
      </c>
      <c r="BJ56" s="591"/>
      <c r="BK56" s="591"/>
      <c r="BL56" s="591"/>
      <c r="BM56" s="587"/>
      <c r="BN56" s="587"/>
      <c r="BO56" s="587"/>
      <c r="BP56" s="587"/>
      <c r="BQ56" s="587"/>
      <c r="BR56" s="587"/>
      <c r="BS56" s="587"/>
    </row>
    <row r="57" spans="1:71" s="525" customFormat="1" ht="15" customHeight="1">
      <c r="A57" s="1237"/>
      <c r="B57" s="1237"/>
      <c r="C57" s="1237"/>
      <c r="D57" s="1237"/>
      <c r="E57" s="1237"/>
      <c r="F57" s="1237"/>
      <c r="G57" s="869"/>
      <c r="H57" s="867"/>
      <c r="I57" s="1237"/>
      <c r="J57" s="1237"/>
      <c r="K57" s="874"/>
      <c r="L57" s="540"/>
      <c r="M57" s="559" t="s">
        <v>25</v>
      </c>
      <c r="N57" s="566"/>
      <c r="O57" s="566"/>
      <c r="P57" s="566"/>
      <c r="Q57" s="566"/>
      <c r="R57" s="566"/>
      <c r="S57" s="566"/>
      <c r="T57" s="566"/>
      <c r="U57" s="566"/>
      <c r="V57" s="1008"/>
      <c r="W57" s="1008"/>
      <c r="X57" s="1008"/>
      <c r="Y57" s="1008"/>
      <c r="Z57" s="1008"/>
      <c r="AA57" s="1008"/>
      <c r="AB57" s="1008"/>
      <c r="AC57" s="1008"/>
      <c r="AD57" s="1008"/>
      <c r="AE57" s="1008"/>
      <c r="AF57" s="1008"/>
      <c r="AG57" s="1008"/>
      <c r="AH57" s="1008"/>
      <c r="AI57" s="1008"/>
      <c r="AJ57" s="1008"/>
      <c r="AK57" s="1008"/>
      <c r="AL57" s="1008"/>
      <c r="AM57" s="1008"/>
      <c r="AN57" s="1008"/>
      <c r="AO57" s="1008"/>
      <c r="AP57" s="1008"/>
      <c r="AQ57" s="1008"/>
      <c r="AR57" s="1008"/>
      <c r="AS57" s="1008"/>
      <c r="AT57" s="1008"/>
      <c r="AU57" s="1008"/>
      <c r="AV57" s="1008"/>
      <c r="AW57" s="1008"/>
      <c r="AX57" s="1008"/>
      <c r="AY57" s="1008"/>
      <c r="AZ57" s="1008"/>
      <c r="BA57" s="1008"/>
      <c r="BB57" s="1008"/>
      <c r="BC57" s="1008"/>
      <c r="BD57" s="1008"/>
      <c r="BE57" s="562"/>
      <c r="BF57" s="1207"/>
      <c r="BG57" s="587"/>
      <c r="BH57" s="591"/>
      <c r="BI57" s="591" t="str">
        <f t="shared" si="1"/>
        <v>Добавить вид теплоносителя (параметры теплоносителя)</v>
      </c>
      <c r="BJ57" s="591"/>
      <c r="BK57" s="591"/>
      <c r="BL57" s="591"/>
      <c r="BM57" s="587"/>
      <c r="BN57" s="587"/>
      <c r="BO57" s="587"/>
      <c r="BP57" s="587"/>
      <c r="BQ57" s="587"/>
      <c r="BR57" s="587"/>
      <c r="BS57" s="587"/>
    </row>
    <row r="58" spans="1:71" s="525" customFormat="1" ht="15" customHeight="1">
      <c r="A58" s="1237"/>
      <c r="B58" s="1237"/>
      <c r="C58" s="1237"/>
      <c r="D58" s="1237"/>
      <c r="E58" s="1237"/>
      <c r="F58" s="869"/>
      <c r="G58" s="869"/>
      <c r="H58" s="867"/>
      <c r="I58" s="1237"/>
      <c r="J58" s="869"/>
      <c r="K58" s="874"/>
      <c r="L58" s="540"/>
      <c r="M58" s="558" t="s">
        <v>11</v>
      </c>
      <c r="N58" s="566"/>
      <c r="O58" s="566"/>
      <c r="P58" s="566"/>
      <c r="Q58" s="566"/>
      <c r="R58" s="566"/>
      <c r="S58" s="566"/>
      <c r="T58" s="566"/>
      <c r="U58" s="565"/>
      <c r="V58" s="1008"/>
      <c r="W58" s="1008"/>
      <c r="X58" s="1008"/>
      <c r="Y58" s="1008"/>
      <c r="Z58" s="1008"/>
      <c r="AA58" s="1008"/>
      <c r="AB58" s="1007"/>
      <c r="AC58" s="1008"/>
      <c r="AD58" s="1008"/>
      <c r="AE58" s="1008"/>
      <c r="AF58" s="1008"/>
      <c r="AG58" s="1008"/>
      <c r="AH58" s="1008"/>
      <c r="AI58" s="1007"/>
      <c r="AJ58" s="1008"/>
      <c r="AK58" s="1008"/>
      <c r="AL58" s="1008"/>
      <c r="AM58" s="1008"/>
      <c r="AN58" s="1008"/>
      <c r="AO58" s="1008"/>
      <c r="AP58" s="1007"/>
      <c r="AQ58" s="1008"/>
      <c r="AR58" s="1008"/>
      <c r="AS58" s="1008"/>
      <c r="AT58" s="1008"/>
      <c r="AU58" s="1008"/>
      <c r="AV58" s="1008"/>
      <c r="AW58" s="1007"/>
      <c r="AX58" s="1008"/>
      <c r="AY58" s="1008"/>
      <c r="AZ58" s="1008"/>
      <c r="BA58" s="1008"/>
      <c r="BB58" s="1008"/>
      <c r="BC58" s="1008"/>
      <c r="BD58" s="1007"/>
      <c r="BE58" s="566"/>
      <c r="BF58" s="667"/>
      <c r="BG58" s="587"/>
      <c r="BH58" s="591"/>
      <c r="BI58" s="591" t="str">
        <f t="shared" si="1"/>
        <v>Добавить группу потребителей</v>
      </c>
      <c r="BJ58" s="591"/>
      <c r="BK58" s="591"/>
      <c r="BL58" s="591"/>
      <c r="BM58" s="587"/>
      <c r="BN58" s="587"/>
      <c r="BO58" s="587"/>
      <c r="BP58" s="587"/>
      <c r="BQ58" s="587"/>
      <c r="BR58" s="587"/>
      <c r="BS58" s="587"/>
    </row>
    <row r="59" spans="1:71" s="525" customFormat="1" ht="15" customHeight="1">
      <c r="A59" s="1237"/>
      <c r="B59" s="1237"/>
      <c r="C59" s="1237"/>
      <c r="D59" s="1237"/>
      <c r="E59" s="873"/>
      <c r="F59" s="869"/>
      <c r="G59" s="869"/>
      <c r="H59" s="869"/>
      <c r="I59" s="865"/>
      <c r="J59" s="862"/>
      <c r="K59" s="872"/>
      <c r="L59" s="540"/>
      <c r="M59" s="553" t="s">
        <v>12</v>
      </c>
      <c r="N59" s="566"/>
      <c r="O59" s="566"/>
      <c r="P59" s="566"/>
      <c r="Q59" s="566"/>
      <c r="R59" s="566"/>
      <c r="S59" s="566"/>
      <c r="T59" s="566"/>
      <c r="U59" s="565"/>
      <c r="V59" s="1008"/>
      <c r="W59" s="1008"/>
      <c r="X59" s="1008"/>
      <c r="Y59" s="1008"/>
      <c r="Z59" s="1008"/>
      <c r="AA59" s="1008"/>
      <c r="AB59" s="1007"/>
      <c r="AC59" s="1008"/>
      <c r="AD59" s="1008"/>
      <c r="AE59" s="1008"/>
      <c r="AF59" s="1008"/>
      <c r="AG59" s="1008"/>
      <c r="AH59" s="1008"/>
      <c r="AI59" s="1007"/>
      <c r="AJ59" s="1008"/>
      <c r="AK59" s="1008"/>
      <c r="AL59" s="1008"/>
      <c r="AM59" s="1008"/>
      <c r="AN59" s="1008"/>
      <c r="AO59" s="1008"/>
      <c r="AP59" s="1007"/>
      <c r="AQ59" s="1008"/>
      <c r="AR59" s="1008"/>
      <c r="AS59" s="1008"/>
      <c r="AT59" s="1008"/>
      <c r="AU59" s="1008"/>
      <c r="AV59" s="1008"/>
      <c r="AW59" s="1007"/>
      <c r="AX59" s="1008"/>
      <c r="AY59" s="1008"/>
      <c r="AZ59" s="1008"/>
      <c r="BA59" s="1008"/>
      <c r="BB59" s="1008"/>
      <c r="BC59" s="1008"/>
      <c r="BD59" s="1007"/>
      <c r="BE59" s="566"/>
      <c r="BF59" s="667"/>
      <c r="BG59" s="587"/>
      <c r="BH59" s="591"/>
      <c r="BI59" s="591" t="str">
        <f t="shared" si="1"/>
        <v>Добавить схему подключения</v>
      </c>
      <c r="BJ59" s="591"/>
      <c r="BK59" s="591"/>
      <c r="BL59" s="591"/>
      <c r="BM59" s="587"/>
      <c r="BN59" s="587"/>
      <c r="BO59" s="587"/>
      <c r="BP59" s="587"/>
      <c r="BQ59" s="587"/>
      <c r="BR59" s="587"/>
      <c r="BS59" s="587"/>
    </row>
    <row r="60" spans="1:71" s="525" customFormat="1" ht="15" customHeight="1">
      <c r="A60" s="1237"/>
      <c r="B60" s="1237"/>
      <c r="C60" s="1237"/>
      <c r="D60" s="873"/>
      <c r="E60" s="873"/>
      <c r="F60" s="869"/>
      <c r="G60" s="869"/>
      <c r="H60" s="869"/>
      <c r="I60" s="865"/>
      <c r="J60" s="862"/>
      <c r="K60" s="872"/>
      <c r="L60" s="540"/>
      <c r="M60" s="552" t="s">
        <v>17</v>
      </c>
      <c r="N60" s="566"/>
      <c r="O60" s="566"/>
      <c r="P60" s="566"/>
      <c r="Q60" s="566"/>
      <c r="R60" s="566"/>
      <c r="S60" s="566"/>
      <c r="T60" s="566"/>
      <c r="U60" s="565"/>
      <c r="V60" s="1008"/>
      <c r="W60" s="1008"/>
      <c r="X60" s="1008"/>
      <c r="Y60" s="1008"/>
      <c r="Z60" s="1008"/>
      <c r="AA60" s="1008"/>
      <c r="AB60" s="1007"/>
      <c r="AC60" s="1008"/>
      <c r="AD60" s="1008"/>
      <c r="AE60" s="1008"/>
      <c r="AF60" s="1008"/>
      <c r="AG60" s="1008"/>
      <c r="AH60" s="1008"/>
      <c r="AI60" s="1007"/>
      <c r="AJ60" s="1008"/>
      <c r="AK60" s="1008"/>
      <c r="AL60" s="1008"/>
      <c r="AM60" s="1008"/>
      <c r="AN60" s="1008"/>
      <c r="AO60" s="1008"/>
      <c r="AP60" s="1007"/>
      <c r="AQ60" s="1008"/>
      <c r="AR60" s="1008"/>
      <c r="AS60" s="1008"/>
      <c r="AT60" s="1008"/>
      <c r="AU60" s="1008"/>
      <c r="AV60" s="1008"/>
      <c r="AW60" s="1007"/>
      <c r="AX60" s="1008"/>
      <c r="AY60" s="1008"/>
      <c r="AZ60" s="1008"/>
      <c r="BA60" s="1008"/>
      <c r="BB60" s="1008"/>
      <c r="BC60" s="1008"/>
      <c r="BD60" s="1007"/>
      <c r="BE60" s="566"/>
      <c r="BF60" s="667"/>
      <c r="BG60" s="587"/>
      <c r="BH60" s="591"/>
      <c r="BI60" s="591" t="str">
        <f t="shared" si="1"/>
        <v>Добавить источник тепловой энергии</v>
      </c>
      <c r="BJ60" s="591"/>
      <c r="BK60" s="591"/>
      <c r="BL60" s="591"/>
      <c r="BM60" s="587"/>
      <c r="BN60" s="587"/>
      <c r="BO60" s="587"/>
      <c r="BP60" s="587"/>
      <c r="BQ60" s="587"/>
      <c r="BR60" s="587"/>
      <c r="BS60" s="587"/>
    </row>
    <row r="61" spans="1:71" s="525" customFormat="1" ht="15" customHeight="1">
      <c r="A61" s="1237"/>
      <c r="B61" s="1237"/>
      <c r="C61" s="873"/>
      <c r="D61" s="873"/>
      <c r="E61" s="873"/>
      <c r="F61" s="873"/>
      <c r="G61" s="878"/>
      <c r="H61" s="865"/>
      <c r="I61" s="876"/>
      <c r="J61" s="862"/>
      <c r="K61" s="877"/>
      <c r="L61" s="540"/>
      <c r="M61" s="551" t="s">
        <v>18</v>
      </c>
      <c r="N61" s="566"/>
      <c r="O61" s="566"/>
      <c r="P61" s="566"/>
      <c r="Q61" s="566"/>
      <c r="R61" s="566"/>
      <c r="S61" s="566"/>
      <c r="T61" s="566"/>
      <c r="U61" s="565"/>
      <c r="V61" s="1008"/>
      <c r="W61" s="1008"/>
      <c r="X61" s="1008"/>
      <c r="Y61" s="1008"/>
      <c r="Z61" s="1008"/>
      <c r="AA61" s="1008"/>
      <c r="AB61" s="1007"/>
      <c r="AC61" s="1008"/>
      <c r="AD61" s="1008"/>
      <c r="AE61" s="1008"/>
      <c r="AF61" s="1008"/>
      <c r="AG61" s="1008"/>
      <c r="AH61" s="1008"/>
      <c r="AI61" s="1007"/>
      <c r="AJ61" s="1008"/>
      <c r="AK61" s="1008"/>
      <c r="AL61" s="1008"/>
      <c r="AM61" s="1008"/>
      <c r="AN61" s="1008"/>
      <c r="AO61" s="1008"/>
      <c r="AP61" s="1007"/>
      <c r="AQ61" s="1008"/>
      <c r="AR61" s="1008"/>
      <c r="AS61" s="1008"/>
      <c r="AT61" s="1008"/>
      <c r="AU61" s="1008"/>
      <c r="AV61" s="1008"/>
      <c r="AW61" s="1007"/>
      <c r="AX61" s="1008"/>
      <c r="AY61" s="1008"/>
      <c r="AZ61" s="1008"/>
      <c r="BA61" s="1008"/>
      <c r="BB61" s="1008"/>
      <c r="BC61" s="1008"/>
      <c r="BD61" s="1007"/>
      <c r="BE61" s="566"/>
      <c r="BF61" s="667"/>
      <c r="BG61" s="587"/>
      <c r="BH61" s="591"/>
      <c r="BI61" s="591" t="str">
        <f t="shared" si="1"/>
        <v>Добавить наименование системы теплоснабжения</v>
      </c>
      <c r="BJ61" s="591"/>
      <c r="BK61" s="591"/>
      <c r="BL61" s="591"/>
      <c r="BM61" s="587"/>
      <c r="BN61" s="587"/>
      <c r="BO61" s="587"/>
      <c r="BP61" s="587"/>
      <c r="BQ61" s="587"/>
      <c r="BR61" s="587"/>
      <c r="BS61" s="587"/>
    </row>
    <row r="62" spans="1:71" s="525" customFormat="1" ht="15" customHeight="1">
      <c r="A62" s="1237"/>
      <c r="B62" s="873"/>
      <c r="C62" s="873"/>
      <c r="D62" s="873"/>
      <c r="E62" s="873"/>
      <c r="F62" s="873"/>
      <c r="G62" s="878"/>
      <c r="H62" s="865"/>
      <c r="I62" s="865"/>
      <c r="J62" s="862"/>
      <c r="K62" s="872"/>
      <c r="L62" s="540"/>
      <c r="M62" s="560" t="s">
        <v>19</v>
      </c>
      <c r="N62" s="566"/>
      <c r="O62" s="566"/>
      <c r="P62" s="566"/>
      <c r="Q62" s="566"/>
      <c r="R62" s="566"/>
      <c r="S62" s="566"/>
      <c r="T62" s="566"/>
      <c r="U62" s="565"/>
      <c r="V62" s="1008"/>
      <c r="W62" s="1008"/>
      <c r="X62" s="1008"/>
      <c r="Y62" s="1008"/>
      <c r="Z62" s="1008"/>
      <c r="AA62" s="1008"/>
      <c r="AB62" s="1007"/>
      <c r="AC62" s="1008"/>
      <c r="AD62" s="1008"/>
      <c r="AE62" s="1008"/>
      <c r="AF62" s="1008"/>
      <c r="AG62" s="1008"/>
      <c r="AH62" s="1008"/>
      <c r="AI62" s="1007"/>
      <c r="AJ62" s="1008"/>
      <c r="AK62" s="1008"/>
      <c r="AL62" s="1008"/>
      <c r="AM62" s="1008"/>
      <c r="AN62" s="1008"/>
      <c r="AO62" s="1008"/>
      <c r="AP62" s="1007"/>
      <c r="AQ62" s="1008"/>
      <c r="AR62" s="1008"/>
      <c r="AS62" s="1008"/>
      <c r="AT62" s="1008"/>
      <c r="AU62" s="1008"/>
      <c r="AV62" s="1008"/>
      <c r="AW62" s="1007"/>
      <c r="AX62" s="1008"/>
      <c r="AY62" s="1008"/>
      <c r="AZ62" s="1008"/>
      <c r="BA62" s="1008"/>
      <c r="BB62" s="1008"/>
      <c r="BC62" s="1008"/>
      <c r="BD62" s="1007"/>
      <c r="BE62" s="566"/>
      <c r="BF62" s="667"/>
      <c r="BG62" s="587"/>
      <c r="BH62" s="591"/>
      <c r="BI62" s="591" t="str">
        <f t="shared" si="1"/>
        <v>Добавить территорию действия тарифа</v>
      </c>
      <c r="BJ62" s="591"/>
      <c r="BK62" s="591"/>
      <c r="BL62" s="591"/>
      <c r="BM62" s="587"/>
      <c r="BN62" s="587"/>
      <c r="BO62" s="587"/>
      <c r="BP62" s="587"/>
      <c r="BQ62" s="587"/>
      <c r="BR62" s="587"/>
      <c r="BS62" s="587"/>
    </row>
    <row r="63" spans="1:71" s="524" customFormat="1" ht="15" customHeight="1">
      <c r="A63" s="861"/>
      <c r="B63" s="861"/>
      <c r="C63" s="861"/>
      <c r="D63" s="861"/>
      <c r="E63" s="861"/>
      <c r="F63" s="861"/>
      <c r="G63" s="861"/>
      <c r="H63" s="861"/>
      <c r="I63" s="861"/>
      <c r="J63" s="861"/>
      <c r="K63" s="861"/>
      <c r="L63" s="494"/>
      <c r="M63" s="567" t="s">
        <v>309</v>
      </c>
      <c r="N63" s="566"/>
      <c r="O63" s="566"/>
      <c r="P63" s="566"/>
      <c r="Q63" s="566"/>
      <c r="R63" s="566"/>
      <c r="S63" s="566"/>
      <c r="T63" s="566"/>
      <c r="U63" s="565"/>
      <c r="V63" s="767"/>
      <c r="W63" s="767"/>
      <c r="X63" s="767"/>
      <c r="Y63" s="767"/>
      <c r="Z63" s="767"/>
      <c r="AA63" s="767"/>
      <c r="AB63" s="766"/>
      <c r="AC63" s="767"/>
      <c r="AD63" s="667"/>
      <c r="AE63" s="589"/>
      <c r="AF63" s="589"/>
      <c r="AG63" s="589"/>
      <c r="AH63" s="589"/>
    </row>
    <row r="64" spans="1:71" ht="18.75" customHeight="1">
      <c r="X64" s="204"/>
      <c r="Y64" s="204"/>
      <c r="Z64" s="204"/>
      <c r="AA64" s="204"/>
      <c r="AB64" s="204"/>
      <c r="AC64" s="204"/>
      <c r="AD64" s="204"/>
      <c r="AE64" s="204"/>
      <c r="AF64" s="204"/>
      <c r="AG64" s="204"/>
      <c r="AH64" s="204"/>
      <c r="AI64" s="204"/>
      <c r="AJ64" s="204"/>
    </row>
    <row r="65" spans="1:36" s="35" customFormat="1" ht="17.100000000000001" customHeight="1">
      <c r="A65" s="35" t="s">
        <v>13</v>
      </c>
      <c r="C65" s="35" t="s">
        <v>50</v>
      </c>
      <c r="V65" s="158"/>
      <c r="X65" s="217"/>
      <c r="Y65" s="217"/>
      <c r="Z65" s="217"/>
      <c r="AA65" s="217"/>
      <c r="AB65" s="217"/>
      <c r="AC65" s="217"/>
      <c r="AD65" s="217"/>
      <c r="AE65" s="217"/>
      <c r="AF65" s="217"/>
      <c r="AG65" s="217"/>
      <c r="AH65" s="217"/>
      <c r="AI65" s="217"/>
      <c r="AJ65" s="217"/>
    </row>
    <row r="66" spans="1:36" ht="17.100000000000001" customHeight="1">
      <c r="L66" s="122"/>
      <c r="M66" s="122"/>
      <c r="N66" s="122"/>
      <c r="O66" s="122"/>
      <c r="P66" s="122"/>
      <c r="Q66" s="122"/>
      <c r="R66" s="122"/>
      <c r="S66" s="122"/>
      <c r="T66" s="122"/>
      <c r="U66" s="122"/>
      <c r="V66" s="122"/>
      <c r="W66" s="122"/>
      <c r="X66" s="204"/>
      <c r="Y66" s="204"/>
      <c r="Z66" s="204"/>
      <c r="AA66" s="204"/>
      <c r="AB66" s="204"/>
      <c r="AC66" s="204"/>
      <c r="AD66" s="204"/>
      <c r="AE66" s="204"/>
      <c r="AF66" s="204"/>
      <c r="AG66" s="204"/>
      <c r="AH66" s="204"/>
      <c r="AI66" s="204"/>
      <c r="AJ66" s="204"/>
    </row>
    <row r="67" spans="1:36" s="525" customFormat="1" ht="22.5">
      <c r="A67" s="1237">
        <v>1</v>
      </c>
      <c r="B67" s="885"/>
      <c r="C67" s="885"/>
      <c r="D67" s="885"/>
      <c r="E67" s="886"/>
      <c r="F67" s="887"/>
      <c r="G67" s="887"/>
      <c r="H67" s="887"/>
      <c r="I67" s="888"/>
      <c r="J67" s="883"/>
      <c r="K67" s="890"/>
      <c r="L67" s="595">
        <f>mergeValue(A67)</f>
        <v>1</v>
      </c>
      <c r="M67" s="643" t="s">
        <v>20</v>
      </c>
      <c r="N67" s="648"/>
      <c r="O67" s="1287"/>
      <c r="P67" s="1288"/>
      <c r="Q67" s="1288"/>
      <c r="R67" s="1288"/>
      <c r="S67" s="1288"/>
      <c r="T67" s="1288"/>
      <c r="U67" s="1288"/>
      <c r="V67" s="1289"/>
      <c r="W67" s="632" t="s">
        <v>477</v>
      </c>
      <c r="X67" s="587"/>
      <c r="Y67" s="591"/>
      <c r="Z67" s="591" t="str">
        <f t="shared" ref="Z67:Z80" si="2">IF(M67="","",M67 )</f>
        <v>Наименование тарифа</v>
      </c>
      <c r="AA67" s="591"/>
      <c r="AB67" s="591"/>
      <c r="AC67" s="591"/>
      <c r="AD67" s="587"/>
      <c r="AE67" s="587"/>
      <c r="AF67" s="587"/>
      <c r="AG67" s="587"/>
      <c r="AH67" s="587"/>
      <c r="AI67" s="587"/>
      <c r="AJ67" s="587"/>
    </row>
    <row r="68" spans="1:36" s="525" customFormat="1" ht="22.5">
      <c r="A68" s="1237"/>
      <c r="B68" s="1237">
        <v>1</v>
      </c>
      <c r="C68" s="885"/>
      <c r="D68" s="885"/>
      <c r="E68" s="887"/>
      <c r="F68" s="887"/>
      <c r="G68" s="887"/>
      <c r="H68" s="887"/>
      <c r="I68" s="882"/>
      <c r="J68" s="881"/>
      <c r="K68" s="884"/>
      <c r="L68" s="595" t="str">
        <f>mergeValue(A68) &amp;"."&amp; mergeValue(B68)</f>
        <v>1.1</v>
      </c>
      <c r="M68" s="548" t="s">
        <v>16</v>
      </c>
      <c r="N68" s="648"/>
      <c r="O68" s="1287"/>
      <c r="P68" s="1288"/>
      <c r="Q68" s="1288"/>
      <c r="R68" s="1288"/>
      <c r="S68" s="1288"/>
      <c r="T68" s="1288"/>
      <c r="U68" s="1288"/>
      <c r="V68" s="1289"/>
      <c r="W68" s="632" t="s">
        <v>478</v>
      </c>
      <c r="X68" s="587"/>
      <c r="Y68" s="591"/>
      <c r="Z68" s="591" t="str">
        <f t="shared" si="2"/>
        <v>Территория действия тарифа</v>
      </c>
      <c r="AA68" s="591"/>
      <c r="AB68" s="591"/>
      <c r="AC68" s="591"/>
      <c r="AD68" s="587"/>
      <c r="AE68" s="587"/>
      <c r="AF68" s="587"/>
      <c r="AG68" s="587"/>
      <c r="AH68" s="587"/>
      <c r="AI68" s="587"/>
      <c r="AJ68" s="587"/>
    </row>
    <row r="69" spans="1:36" s="525" customFormat="1" ht="22.5">
      <c r="A69" s="1237"/>
      <c r="B69" s="1237"/>
      <c r="C69" s="1237">
        <v>1</v>
      </c>
      <c r="D69" s="885"/>
      <c r="E69" s="887"/>
      <c r="F69" s="887"/>
      <c r="G69" s="887"/>
      <c r="H69" s="887"/>
      <c r="I69" s="889"/>
      <c r="J69" s="881"/>
      <c r="K69" s="884"/>
      <c r="L69" s="595" t="str">
        <f>mergeValue(A69) &amp;"."&amp; mergeValue(B69)&amp;"."&amp; mergeValue(C69)</f>
        <v>1.1.1</v>
      </c>
      <c r="M69" s="549" t="s">
        <v>7</v>
      </c>
      <c r="N69" s="648"/>
      <c r="O69" s="1287"/>
      <c r="P69" s="1288"/>
      <c r="Q69" s="1288"/>
      <c r="R69" s="1288"/>
      <c r="S69" s="1288"/>
      <c r="T69" s="1288"/>
      <c r="U69" s="1288"/>
      <c r="V69" s="1289"/>
      <c r="W69" s="632" t="s">
        <v>635</v>
      </c>
      <c r="X69" s="587"/>
      <c r="Y69" s="591"/>
      <c r="Z69" s="591" t="str">
        <f t="shared" si="2"/>
        <v xml:space="preserve">Наименование системы теплоснабжения </v>
      </c>
      <c r="AA69" s="591"/>
      <c r="AB69" s="591"/>
      <c r="AC69" s="591"/>
      <c r="AD69" s="587"/>
      <c r="AE69" s="587"/>
      <c r="AF69" s="587"/>
      <c r="AG69" s="587"/>
      <c r="AH69" s="587"/>
      <c r="AI69" s="587"/>
      <c r="AJ69" s="587"/>
    </row>
    <row r="70" spans="1:36" s="525" customFormat="1" ht="22.5">
      <c r="A70" s="1237"/>
      <c r="B70" s="1237"/>
      <c r="C70" s="1237"/>
      <c r="D70" s="1237">
        <v>1</v>
      </c>
      <c r="E70" s="887"/>
      <c r="F70" s="887"/>
      <c r="G70" s="887"/>
      <c r="H70" s="887"/>
      <c r="I70" s="889"/>
      <c r="J70" s="881"/>
      <c r="K70" s="884"/>
      <c r="L70" s="595" t="str">
        <f>mergeValue(A70) &amp;"."&amp; mergeValue(B70)&amp;"."&amp; mergeValue(C70)&amp;"."&amp; mergeValue(D70)</f>
        <v>1.1.1.1</v>
      </c>
      <c r="M70" s="550" t="s">
        <v>22</v>
      </c>
      <c r="N70" s="648"/>
      <c r="O70" s="1287"/>
      <c r="P70" s="1288"/>
      <c r="Q70" s="1288"/>
      <c r="R70" s="1288"/>
      <c r="S70" s="1288"/>
      <c r="T70" s="1288"/>
      <c r="U70" s="1288"/>
      <c r="V70" s="1289"/>
      <c r="W70" s="632" t="s">
        <v>636</v>
      </c>
      <c r="X70" s="587"/>
      <c r="Y70" s="591"/>
      <c r="Z70" s="591" t="str">
        <f t="shared" si="2"/>
        <v xml:space="preserve">Источник тепловой энергии  </v>
      </c>
      <c r="AA70" s="591"/>
      <c r="AB70" s="591"/>
      <c r="AC70" s="591"/>
      <c r="AD70" s="587"/>
      <c r="AE70" s="587"/>
      <c r="AF70" s="587"/>
      <c r="AG70" s="587"/>
      <c r="AH70" s="587"/>
      <c r="AI70" s="587"/>
      <c r="AJ70" s="587"/>
    </row>
    <row r="71" spans="1:36" s="525" customFormat="1" ht="101.25">
      <c r="A71" s="1237"/>
      <c r="B71" s="1237"/>
      <c r="C71" s="1237"/>
      <c r="D71" s="1237"/>
      <c r="E71" s="1237">
        <v>1</v>
      </c>
      <c r="F71" s="887"/>
      <c r="G71" s="887"/>
      <c r="H71" s="885">
        <v>1</v>
      </c>
      <c r="I71" s="1237">
        <v>1</v>
      </c>
      <c r="J71" s="887"/>
      <c r="K71" s="892"/>
      <c r="L71" s="595" t="str">
        <f>mergeValue(A71) &amp;"."&amp; mergeValue(B71)&amp;"."&amp; mergeValue(C71)&amp;"."&amp; mergeValue(D71)&amp;"."&amp; mergeValue(E71)</f>
        <v>1.1.1.1.1</v>
      </c>
      <c r="M71" s="556" t="s">
        <v>9</v>
      </c>
      <c r="N71" s="648"/>
      <c r="O71" s="1240"/>
      <c r="P71" s="1241"/>
      <c r="Q71" s="1241"/>
      <c r="R71" s="1241"/>
      <c r="S71" s="1241"/>
      <c r="T71" s="1241"/>
      <c r="U71" s="1241"/>
      <c r="V71" s="1242"/>
      <c r="W71" s="632" t="s">
        <v>640</v>
      </c>
      <c r="X71" s="587"/>
      <c r="Y71" s="591"/>
      <c r="Z71" s="591" t="str">
        <f t="shared" si="2"/>
        <v>Схема подключения теплопотребляющей установки к коллектору источника тепловой энергии</v>
      </c>
      <c r="AA71" s="591"/>
      <c r="AB71" s="591"/>
      <c r="AC71" s="591"/>
      <c r="AD71" s="587"/>
      <c r="AE71" s="587"/>
      <c r="AF71" s="587"/>
      <c r="AG71" s="587"/>
      <c r="AH71" s="587"/>
      <c r="AI71" s="587"/>
      <c r="AJ71" s="587"/>
    </row>
    <row r="72" spans="1:36" s="525" customFormat="1" ht="90">
      <c r="A72" s="1237"/>
      <c r="B72" s="1237"/>
      <c r="C72" s="1237"/>
      <c r="D72" s="1237"/>
      <c r="E72" s="1237"/>
      <c r="F72" s="1237">
        <v>1</v>
      </c>
      <c r="G72" s="885"/>
      <c r="H72" s="885"/>
      <c r="I72" s="1237"/>
      <c r="J72" s="1237">
        <v>1</v>
      </c>
      <c r="K72" s="893"/>
      <c r="L72" s="595" t="str">
        <f>mergeValue(A72) &amp;"."&amp; mergeValue(B72)&amp;"."&amp; mergeValue(C72)&amp;"."&amp; mergeValue(D72)&amp;"."&amp; mergeValue(E72)&amp;"."&amp; mergeValue(F72)</f>
        <v>1.1.1.1.1.1</v>
      </c>
      <c r="M72" s="557" t="s">
        <v>10</v>
      </c>
      <c r="N72" s="648"/>
      <c r="O72" s="1240"/>
      <c r="P72" s="1241"/>
      <c r="Q72" s="1241"/>
      <c r="R72" s="1241"/>
      <c r="S72" s="1241"/>
      <c r="T72" s="1241"/>
      <c r="U72" s="1241"/>
      <c r="V72" s="1242"/>
      <c r="W72" s="632" t="s">
        <v>638</v>
      </c>
      <c r="X72" s="587"/>
      <c r="Y72" s="591"/>
      <c r="Z72" s="591" t="str">
        <f t="shared" si="2"/>
        <v>Группа потребителей</v>
      </c>
      <c r="AA72" s="591"/>
      <c r="AB72" s="591"/>
      <c r="AC72" s="591"/>
      <c r="AD72" s="587"/>
      <c r="AE72" s="587"/>
      <c r="AF72" s="587"/>
      <c r="AG72" s="587"/>
      <c r="AH72" s="587"/>
      <c r="AI72" s="587"/>
      <c r="AJ72" s="587"/>
    </row>
    <row r="73" spans="1:36" s="525" customFormat="1" ht="195.75" customHeight="1">
      <c r="A73" s="1237"/>
      <c r="B73" s="1237"/>
      <c r="C73" s="1237"/>
      <c r="D73" s="1237"/>
      <c r="E73" s="1237"/>
      <c r="F73" s="1237"/>
      <c r="G73" s="885">
        <v>1</v>
      </c>
      <c r="H73" s="885"/>
      <c r="I73" s="1237"/>
      <c r="J73" s="1237"/>
      <c r="K73" s="893">
        <v>1</v>
      </c>
      <c r="L73" s="595" t="str">
        <f>mergeValue(A73) &amp;"."&amp; mergeValue(B73)&amp;"."&amp; mergeValue(C73)&amp;"."&amp; mergeValue(D73)&amp;"."&amp; mergeValue(E73)&amp;"."&amp; mergeValue(F73)&amp;"."&amp; mergeValue(G73)</f>
        <v>1.1.1.1.1.1.1</v>
      </c>
      <c r="M73" s="1071"/>
      <c r="N73" s="648"/>
      <c r="O73" s="564"/>
      <c r="P73" s="564"/>
      <c r="Q73" s="1096"/>
      <c r="R73" s="1232"/>
      <c r="S73" s="1233" t="s">
        <v>84</v>
      </c>
      <c r="T73" s="1232"/>
      <c r="U73" s="1233" t="s">
        <v>84</v>
      </c>
      <c r="V73" s="564"/>
      <c r="W73" s="1207" t="s">
        <v>657</v>
      </c>
      <c r="X73" s="587" t="str">
        <f>strCheckDate(O74:V74)</f>
        <v/>
      </c>
      <c r="Y73" s="591"/>
      <c r="Z73" s="591" t="str">
        <f t="shared" si="2"/>
        <v/>
      </c>
      <c r="AA73" s="591"/>
      <c r="AB73" s="591"/>
      <c r="AC73" s="591"/>
      <c r="AD73" s="587"/>
      <c r="AE73" s="587"/>
      <c r="AF73" s="587"/>
      <c r="AG73" s="587"/>
      <c r="AH73" s="587"/>
      <c r="AI73" s="587"/>
      <c r="AJ73" s="587"/>
    </row>
    <row r="74" spans="1:36" s="525" customFormat="1" ht="14.25" hidden="1" customHeight="1">
      <c r="A74" s="1237"/>
      <c r="B74" s="1237"/>
      <c r="C74" s="1237"/>
      <c r="D74" s="1237"/>
      <c r="E74" s="1237"/>
      <c r="F74" s="1237"/>
      <c r="G74" s="885"/>
      <c r="H74" s="885"/>
      <c r="I74" s="1237"/>
      <c r="J74" s="1237"/>
      <c r="K74" s="893"/>
      <c r="L74" s="602"/>
      <c r="M74" s="648"/>
      <c r="N74" s="648"/>
      <c r="O74" s="564"/>
      <c r="P74" s="564"/>
      <c r="Q74" s="586" t="str">
        <f>R73 &amp; "-" &amp; T73</f>
        <v>-</v>
      </c>
      <c r="R74" s="1232"/>
      <c r="S74" s="1233"/>
      <c r="T74" s="1232"/>
      <c r="U74" s="1233"/>
      <c r="V74" s="564"/>
      <c r="W74" s="1207"/>
      <c r="X74" s="587"/>
      <c r="Y74" s="591"/>
      <c r="Z74" s="591" t="str">
        <f t="shared" si="2"/>
        <v/>
      </c>
      <c r="AA74" s="591"/>
      <c r="AB74" s="591"/>
      <c r="AC74" s="591"/>
      <c r="AD74" s="587"/>
      <c r="AE74" s="587"/>
      <c r="AF74" s="587"/>
      <c r="AG74" s="587"/>
      <c r="AH74" s="587"/>
      <c r="AI74" s="587"/>
      <c r="AJ74" s="587"/>
    </row>
    <row r="75" spans="1:36" s="525" customFormat="1" ht="15" customHeight="1">
      <c r="A75" s="1237"/>
      <c r="B75" s="1237"/>
      <c r="C75" s="1237"/>
      <c r="D75" s="1237"/>
      <c r="E75" s="1237"/>
      <c r="F75" s="1237"/>
      <c r="G75" s="887"/>
      <c r="H75" s="885"/>
      <c r="I75" s="1237"/>
      <c r="J75" s="1237"/>
      <c r="K75" s="892"/>
      <c r="L75" s="540"/>
      <c r="M75" s="559" t="s">
        <v>25</v>
      </c>
      <c r="N75" s="566"/>
      <c r="O75" s="566"/>
      <c r="P75" s="566"/>
      <c r="Q75" s="566"/>
      <c r="R75" s="566"/>
      <c r="S75" s="566"/>
      <c r="T75" s="566"/>
      <c r="U75" s="566"/>
      <c r="V75" s="562"/>
      <c r="W75" s="1207"/>
      <c r="X75" s="587"/>
      <c r="Y75" s="591"/>
      <c r="Z75" s="591" t="str">
        <f t="shared" si="2"/>
        <v>Добавить вид теплоносителя (параметры теплоносителя)</v>
      </c>
      <c r="AA75" s="591"/>
      <c r="AB75" s="591"/>
      <c r="AC75" s="591"/>
      <c r="AD75" s="587"/>
      <c r="AE75" s="587"/>
      <c r="AF75" s="587"/>
      <c r="AG75" s="587"/>
      <c r="AH75" s="587"/>
      <c r="AI75" s="587"/>
      <c r="AJ75" s="587"/>
    </row>
    <row r="76" spans="1:36" s="525" customFormat="1" ht="15" customHeight="1">
      <c r="A76" s="1237"/>
      <c r="B76" s="1237"/>
      <c r="C76" s="1237"/>
      <c r="D76" s="1237"/>
      <c r="E76" s="1237"/>
      <c r="F76" s="887"/>
      <c r="G76" s="887"/>
      <c r="H76" s="885"/>
      <c r="I76" s="1237"/>
      <c r="J76" s="887"/>
      <c r="K76" s="892"/>
      <c r="L76" s="540"/>
      <c r="M76" s="558" t="s">
        <v>11</v>
      </c>
      <c r="N76" s="566"/>
      <c r="O76" s="566"/>
      <c r="P76" s="566"/>
      <c r="Q76" s="566"/>
      <c r="R76" s="566"/>
      <c r="S76" s="566"/>
      <c r="T76" s="566"/>
      <c r="U76" s="565"/>
      <c r="V76" s="566"/>
      <c r="W76" s="667"/>
      <c r="X76" s="587"/>
      <c r="Y76" s="591"/>
      <c r="Z76" s="591" t="str">
        <f t="shared" si="2"/>
        <v>Добавить группу потребителей</v>
      </c>
      <c r="AA76" s="591"/>
      <c r="AB76" s="591"/>
      <c r="AC76" s="591"/>
      <c r="AD76" s="587"/>
      <c r="AE76" s="587"/>
      <c r="AF76" s="587"/>
      <c r="AG76" s="587"/>
      <c r="AH76" s="587"/>
      <c r="AI76" s="587"/>
      <c r="AJ76" s="587"/>
    </row>
    <row r="77" spans="1:36" s="525" customFormat="1" ht="15" customHeight="1">
      <c r="A77" s="1237"/>
      <c r="B77" s="1237"/>
      <c r="C77" s="1237"/>
      <c r="D77" s="1237"/>
      <c r="E77" s="891"/>
      <c r="F77" s="887"/>
      <c r="G77" s="887"/>
      <c r="H77" s="887"/>
      <c r="I77" s="883"/>
      <c r="J77" s="880"/>
      <c r="K77" s="890"/>
      <c r="L77" s="540"/>
      <c r="M77" s="553" t="s">
        <v>12</v>
      </c>
      <c r="N77" s="566"/>
      <c r="O77" s="566"/>
      <c r="P77" s="566"/>
      <c r="Q77" s="566"/>
      <c r="R77" s="566"/>
      <c r="S77" s="566"/>
      <c r="T77" s="566"/>
      <c r="U77" s="565"/>
      <c r="V77" s="566"/>
      <c r="W77" s="667"/>
      <c r="X77" s="587"/>
      <c r="Y77" s="591"/>
      <c r="Z77" s="591" t="str">
        <f t="shared" si="2"/>
        <v>Добавить схему подключения</v>
      </c>
      <c r="AA77" s="591"/>
      <c r="AB77" s="591"/>
      <c r="AC77" s="591"/>
      <c r="AD77" s="587"/>
      <c r="AE77" s="587"/>
      <c r="AF77" s="587"/>
      <c r="AG77" s="587"/>
      <c r="AH77" s="587"/>
      <c r="AI77" s="587"/>
      <c r="AJ77" s="587"/>
    </row>
    <row r="78" spans="1:36" s="525" customFormat="1" ht="15" customHeight="1">
      <c r="A78" s="1237"/>
      <c r="B78" s="1237"/>
      <c r="C78" s="1237"/>
      <c r="D78" s="891"/>
      <c r="E78" s="891"/>
      <c r="F78" s="887"/>
      <c r="G78" s="887"/>
      <c r="H78" s="887"/>
      <c r="I78" s="883"/>
      <c r="J78" s="880"/>
      <c r="K78" s="890"/>
      <c r="L78" s="540"/>
      <c r="M78" s="552" t="s">
        <v>17</v>
      </c>
      <c r="N78" s="566"/>
      <c r="O78" s="566"/>
      <c r="P78" s="566"/>
      <c r="Q78" s="566"/>
      <c r="R78" s="566"/>
      <c r="S78" s="566"/>
      <c r="T78" s="566"/>
      <c r="U78" s="565"/>
      <c r="V78" s="566"/>
      <c r="W78" s="667"/>
      <c r="X78" s="587"/>
      <c r="Y78" s="591"/>
      <c r="Z78" s="591" t="str">
        <f t="shared" si="2"/>
        <v>Добавить источник тепловой энергии</v>
      </c>
      <c r="AA78" s="591"/>
      <c r="AB78" s="591"/>
      <c r="AC78" s="591"/>
      <c r="AD78" s="587"/>
      <c r="AE78" s="587"/>
      <c r="AF78" s="587"/>
      <c r="AG78" s="587"/>
      <c r="AH78" s="587"/>
      <c r="AI78" s="587"/>
      <c r="AJ78" s="587"/>
    </row>
    <row r="79" spans="1:36" s="525" customFormat="1" ht="15" customHeight="1">
      <c r="A79" s="1237"/>
      <c r="B79" s="1237"/>
      <c r="C79" s="891"/>
      <c r="D79" s="891"/>
      <c r="E79" s="891"/>
      <c r="F79" s="891"/>
      <c r="G79" s="896"/>
      <c r="H79" s="883"/>
      <c r="I79" s="894"/>
      <c r="J79" s="880"/>
      <c r="K79" s="895"/>
      <c r="L79" s="540"/>
      <c r="M79" s="551" t="s">
        <v>18</v>
      </c>
      <c r="N79" s="566"/>
      <c r="O79" s="566"/>
      <c r="P79" s="566"/>
      <c r="Q79" s="566"/>
      <c r="R79" s="566"/>
      <c r="S79" s="566"/>
      <c r="T79" s="566"/>
      <c r="U79" s="565"/>
      <c r="V79" s="566"/>
      <c r="W79" s="667"/>
      <c r="X79" s="587"/>
      <c r="Y79" s="591"/>
      <c r="Z79" s="591" t="str">
        <f t="shared" si="2"/>
        <v>Добавить наименование системы теплоснабжения</v>
      </c>
      <c r="AA79" s="591"/>
      <c r="AB79" s="591"/>
      <c r="AC79" s="591"/>
      <c r="AD79" s="587"/>
      <c r="AE79" s="587"/>
      <c r="AF79" s="587"/>
      <c r="AG79" s="587"/>
      <c r="AH79" s="587"/>
      <c r="AI79" s="587"/>
      <c r="AJ79" s="587"/>
    </row>
    <row r="80" spans="1:36" s="525" customFormat="1" ht="15" customHeight="1">
      <c r="A80" s="1237"/>
      <c r="B80" s="891"/>
      <c r="C80" s="891"/>
      <c r="D80" s="891"/>
      <c r="E80" s="891"/>
      <c r="F80" s="891"/>
      <c r="G80" s="896"/>
      <c r="H80" s="883"/>
      <c r="I80" s="883"/>
      <c r="J80" s="880"/>
      <c r="K80" s="890"/>
      <c r="L80" s="540"/>
      <c r="M80" s="560" t="s">
        <v>19</v>
      </c>
      <c r="N80" s="566"/>
      <c r="O80" s="566"/>
      <c r="P80" s="566"/>
      <c r="Q80" s="566"/>
      <c r="R80" s="566"/>
      <c r="S80" s="566"/>
      <c r="T80" s="566"/>
      <c r="U80" s="565"/>
      <c r="V80" s="566"/>
      <c r="W80" s="667"/>
      <c r="X80" s="587"/>
      <c r="Y80" s="591"/>
      <c r="Z80" s="591" t="str">
        <f t="shared" si="2"/>
        <v>Добавить территорию действия тарифа</v>
      </c>
      <c r="AA80" s="591"/>
      <c r="AB80" s="591"/>
      <c r="AC80" s="591"/>
      <c r="AD80" s="587"/>
      <c r="AE80" s="587"/>
      <c r="AF80" s="587"/>
      <c r="AG80" s="587"/>
      <c r="AH80" s="587"/>
      <c r="AI80" s="587"/>
      <c r="AJ80" s="587"/>
    </row>
    <row r="81" spans="1:36" s="524" customFormat="1" ht="15" customHeight="1">
      <c r="A81" s="879"/>
      <c r="B81" s="879"/>
      <c r="C81" s="879"/>
      <c r="D81" s="879"/>
      <c r="E81" s="879"/>
      <c r="F81" s="879"/>
      <c r="G81" s="879"/>
      <c r="H81" s="879"/>
      <c r="I81" s="879"/>
      <c r="J81" s="879"/>
      <c r="K81" s="879"/>
      <c r="L81" s="494"/>
      <c r="M81" s="567" t="s">
        <v>309</v>
      </c>
      <c r="N81" s="566"/>
      <c r="O81" s="566"/>
      <c r="P81" s="566"/>
      <c r="Q81" s="566"/>
      <c r="R81" s="566"/>
      <c r="S81" s="566"/>
      <c r="T81" s="566"/>
      <c r="U81" s="565"/>
      <c r="V81" s="767"/>
      <c r="W81" s="767"/>
      <c r="X81" s="767"/>
      <c r="Y81" s="767"/>
      <c r="Z81" s="767"/>
      <c r="AA81" s="767"/>
      <c r="AB81" s="766"/>
      <c r="AC81" s="767"/>
      <c r="AD81" s="667"/>
      <c r="AE81" s="589"/>
      <c r="AF81" s="589"/>
      <c r="AG81" s="589"/>
      <c r="AH81" s="589"/>
    </row>
    <row r="82" spans="1:36" ht="18.75" customHeight="1">
      <c r="X82" s="204"/>
      <c r="Y82" s="204"/>
      <c r="Z82" s="204"/>
      <c r="AA82" s="204"/>
      <c r="AB82" s="204"/>
      <c r="AC82" s="204"/>
      <c r="AD82" s="204"/>
      <c r="AE82" s="204"/>
      <c r="AF82" s="204"/>
      <c r="AG82" s="204"/>
      <c r="AH82" s="204"/>
      <c r="AI82" s="204"/>
      <c r="AJ82" s="204"/>
    </row>
    <row r="83" spans="1:36" s="35" customFormat="1" ht="17.100000000000001" customHeight="1">
      <c r="A83" s="35" t="s">
        <v>13</v>
      </c>
      <c r="C83" s="35" t="s">
        <v>51</v>
      </c>
      <c r="V83" s="158"/>
      <c r="X83" s="217"/>
      <c r="Y83" s="217"/>
      <c r="Z83" s="217"/>
      <c r="AA83" s="217"/>
      <c r="AB83" s="217"/>
      <c r="AC83" s="217"/>
      <c r="AD83" s="217"/>
      <c r="AE83" s="217"/>
      <c r="AF83" s="217"/>
      <c r="AG83" s="217"/>
      <c r="AH83" s="217"/>
      <c r="AI83" s="217"/>
      <c r="AJ83" s="217"/>
    </row>
    <row r="84" spans="1:36" ht="17.100000000000001" customHeight="1">
      <c r="L84" s="122"/>
      <c r="M84" s="122"/>
      <c r="N84" s="122"/>
      <c r="O84" s="122"/>
      <c r="P84" s="122"/>
      <c r="Q84" s="122"/>
      <c r="R84" s="122"/>
      <c r="S84" s="122"/>
      <c r="T84" s="122"/>
      <c r="U84" s="122"/>
      <c r="V84" s="122"/>
      <c r="W84" s="122"/>
      <c r="X84" s="204"/>
      <c r="Y84" s="204"/>
      <c r="Z84" s="204"/>
      <c r="AA84" s="204"/>
      <c r="AB84" s="204"/>
      <c r="AC84" s="204"/>
      <c r="AD84" s="204"/>
      <c r="AE84" s="204"/>
      <c r="AF84" s="204"/>
      <c r="AG84" s="204"/>
      <c r="AH84" s="204"/>
      <c r="AI84" s="204"/>
      <c r="AJ84" s="204"/>
    </row>
    <row r="85" spans="1:36" s="525" customFormat="1" ht="22.5">
      <c r="A85" s="1237">
        <v>1</v>
      </c>
      <c r="B85" s="921"/>
      <c r="C85" s="921"/>
      <c r="D85" s="921"/>
      <c r="E85" s="922"/>
      <c r="F85" s="923"/>
      <c r="G85" s="921"/>
      <c r="H85" s="921"/>
      <c r="I85" s="924"/>
      <c r="J85" s="919"/>
      <c r="K85" s="928">
        <v>1</v>
      </c>
      <c r="L85" s="595">
        <f>mergeValue(A85)</f>
        <v>1</v>
      </c>
      <c r="M85" s="643" t="s">
        <v>20</v>
      </c>
      <c r="N85" s="582"/>
      <c r="O85" s="1290"/>
      <c r="P85" s="1291"/>
      <c r="Q85" s="1291"/>
      <c r="R85" s="1291"/>
      <c r="S85" s="1291"/>
      <c r="T85" s="1291"/>
      <c r="U85" s="1291"/>
      <c r="V85" s="1292"/>
      <c r="W85" s="632" t="s">
        <v>660</v>
      </c>
      <c r="X85" s="587"/>
      <c r="Y85" s="587"/>
      <c r="Z85" s="587"/>
      <c r="AA85" s="587"/>
      <c r="AB85" s="587"/>
      <c r="AC85" s="587"/>
      <c r="AD85" s="587"/>
      <c r="AE85" s="587"/>
      <c r="AF85" s="587"/>
      <c r="AG85" s="587"/>
      <c r="AH85" s="587"/>
      <c r="AI85" s="587"/>
    </row>
    <row r="86" spans="1:36" s="525" customFormat="1" ht="22.5">
      <c r="A86" s="1237"/>
      <c r="B86" s="1237">
        <v>1</v>
      </c>
      <c r="C86" s="921"/>
      <c r="D86" s="921"/>
      <c r="E86" s="923"/>
      <c r="F86" s="923"/>
      <c r="G86" s="921"/>
      <c r="H86" s="921"/>
      <c r="I86" s="918"/>
      <c r="J86" s="917"/>
      <c r="K86" s="928">
        <v>1</v>
      </c>
      <c r="L86" s="595" t="str">
        <f>mergeValue(A86) &amp;"."&amp; mergeValue(B86)</f>
        <v>1.1</v>
      </c>
      <c r="M86" s="548" t="s">
        <v>16</v>
      </c>
      <c r="N86" s="582"/>
      <c r="O86" s="1290"/>
      <c r="P86" s="1291"/>
      <c r="Q86" s="1291"/>
      <c r="R86" s="1291"/>
      <c r="S86" s="1291"/>
      <c r="T86" s="1291"/>
      <c r="U86" s="1291"/>
      <c r="V86" s="1292"/>
      <c r="W86" s="632" t="s">
        <v>478</v>
      </c>
      <c r="X86" s="587"/>
      <c r="Y86" s="587"/>
      <c r="Z86" s="587"/>
      <c r="AA86" s="587"/>
      <c r="AB86" s="587"/>
      <c r="AC86" s="587"/>
      <c r="AD86" s="587"/>
      <c r="AE86" s="587"/>
      <c r="AF86" s="587"/>
      <c r="AG86" s="587"/>
      <c r="AH86" s="587"/>
      <c r="AI86" s="587"/>
    </row>
    <row r="87" spans="1:36" s="525" customFormat="1" ht="22.5">
      <c r="A87" s="1237"/>
      <c r="B87" s="1237"/>
      <c r="C87" s="1237">
        <v>1</v>
      </c>
      <c r="D87" s="921"/>
      <c r="E87" s="923"/>
      <c r="F87" s="923"/>
      <c r="G87" s="921"/>
      <c r="H87" s="921"/>
      <c r="I87" s="925"/>
      <c r="J87" s="917"/>
      <c r="K87" s="928">
        <v>1</v>
      </c>
      <c r="L87" s="595" t="str">
        <f>mergeValue(A87) &amp;"."&amp; mergeValue(B87)&amp;"."&amp; mergeValue(C87)</f>
        <v>1.1.1</v>
      </c>
      <c r="M87" s="549" t="s">
        <v>7</v>
      </c>
      <c r="N87" s="582"/>
      <c r="O87" s="1290"/>
      <c r="P87" s="1291"/>
      <c r="Q87" s="1291"/>
      <c r="R87" s="1291"/>
      <c r="S87" s="1291"/>
      <c r="T87" s="1291"/>
      <c r="U87" s="1291"/>
      <c r="V87" s="1292"/>
      <c r="W87" s="632" t="s">
        <v>635</v>
      </c>
      <c r="X87" s="587"/>
      <c r="Y87" s="587"/>
      <c r="Z87" s="587"/>
      <c r="AA87" s="587"/>
      <c r="AB87" s="587"/>
      <c r="AC87" s="587"/>
      <c r="AD87" s="587"/>
      <c r="AE87" s="587"/>
      <c r="AF87" s="587"/>
      <c r="AG87" s="587"/>
      <c r="AH87" s="587"/>
      <c r="AI87" s="587"/>
    </row>
    <row r="88" spans="1:36" s="525" customFormat="1" ht="22.5">
      <c r="A88" s="1237"/>
      <c r="B88" s="1237"/>
      <c r="C88" s="1237"/>
      <c r="D88" s="1237">
        <v>1</v>
      </c>
      <c r="E88" s="923"/>
      <c r="F88" s="923"/>
      <c r="G88" s="921"/>
      <c r="H88" s="921"/>
      <c r="I88" s="1237">
        <v>1</v>
      </c>
      <c r="J88" s="917"/>
      <c r="K88" s="928">
        <v>1</v>
      </c>
      <c r="L88" s="595" t="str">
        <f>mergeValue(A88) &amp;"."&amp; mergeValue(B88)&amp;"."&amp; mergeValue(C88)&amp;"."&amp; mergeValue(D88)</f>
        <v>1.1.1.1</v>
      </c>
      <c r="M88" s="550" t="s">
        <v>22</v>
      </c>
      <c r="N88" s="582"/>
      <c r="O88" s="1290"/>
      <c r="P88" s="1291"/>
      <c r="Q88" s="1291"/>
      <c r="R88" s="1291"/>
      <c r="S88" s="1291"/>
      <c r="T88" s="1291"/>
      <c r="U88" s="1291"/>
      <c r="V88" s="1292"/>
      <c r="W88" s="632" t="s">
        <v>636</v>
      </c>
      <c r="X88" s="587"/>
      <c r="Y88" s="587"/>
      <c r="Z88" s="587"/>
      <c r="AA88" s="587"/>
      <c r="AB88" s="587"/>
      <c r="AC88" s="587"/>
      <c r="AD88" s="587"/>
      <c r="AE88" s="587"/>
      <c r="AF88" s="587"/>
      <c r="AG88" s="587"/>
      <c r="AH88" s="587"/>
      <c r="AI88" s="587"/>
    </row>
    <row r="89" spans="1:36" s="525" customFormat="1" ht="11.25" hidden="1" customHeight="1">
      <c r="A89" s="1237"/>
      <c r="B89" s="1237"/>
      <c r="C89" s="1237"/>
      <c r="D89" s="1237"/>
      <c r="E89" s="1237">
        <v>1</v>
      </c>
      <c r="F89" s="923"/>
      <c r="G89" s="921"/>
      <c r="H89" s="921"/>
      <c r="I89" s="1237"/>
      <c r="J89" s="923"/>
      <c r="K89" s="928">
        <v>1</v>
      </c>
      <c r="L89" s="595"/>
      <c r="M89" s="556"/>
      <c r="N89" s="583"/>
      <c r="O89" s="1293"/>
      <c r="P89" s="1294"/>
      <c r="Q89" s="1294"/>
      <c r="R89" s="1294"/>
      <c r="S89" s="1294"/>
      <c r="T89" s="1294"/>
      <c r="U89" s="1294"/>
      <c r="V89" s="1295"/>
      <c r="W89" s="561"/>
      <c r="X89" s="587"/>
      <c r="Y89" s="587"/>
      <c r="Z89" s="587"/>
      <c r="AA89" s="587"/>
      <c r="AB89" s="587"/>
      <c r="AC89" s="587"/>
      <c r="AD89" s="587"/>
      <c r="AE89" s="587"/>
      <c r="AF89" s="587"/>
      <c r="AG89" s="587"/>
      <c r="AH89" s="587"/>
      <c r="AI89" s="587"/>
    </row>
    <row r="90" spans="1:36" s="525" customFormat="1" ht="90">
      <c r="A90" s="1237"/>
      <c r="B90" s="1237"/>
      <c r="C90" s="1237"/>
      <c r="D90" s="1237"/>
      <c r="E90" s="1237"/>
      <c r="F90" s="1237">
        <v>1</v>
      </c>
      <c r="G90" s="921"/>
      <c r="H90" s="921"/>
      <c r="I90" s="1237"/>
      <c r="J90" s="1244"/>
      <c r="K90" s="928">
        <v>1</v>
      </c>
      <c r="L90" s="595" t="str">
        <f>mergeValue(A90) &amp;"."&amp; mergeValue(B90)&amp;"."&amp; mergeValue(C90)&amp;"."&amp; mergeValue(D90)&amp;"."&amp;  mergeValue(F90)</f>
        <v>1.1.1.1.1</v>
      </c>
      <c r="M90" s="556" t="s">
        <v>10</v>
      </c>
      <c r="N90" s="583"/>
      <c r="O90" s="1240"/>
      <c r="P90" s="1241"/>
      <c r="Q90" s="1241"/>
      <c r="R90" s="1241"/>
      <c r="S90" s="1241"/>
      <c r="T90" s="1241"/>
      <c r="U90" s="1241"/>
      <c r="V90" s="1242"/>
      <c r="W90" s="632" t="s">
        <v>637</v>
      </c>
      <c r="X90" s="587"/>
      <c r="Y90" s="591" t="str">
        <f>strCheckUnique(Z90:Z93)</f>
        <v/>
      </c>
      <c r="Z90" s="587"/>
      <c r="AA90" s="591"/>
      <c r="AB90" s="587"/>
      <c r="AC90" s="587"/>
      <c r="AD90" s="587"/>
      <c r="AE90" s="587"/>
      <c r="AF90" s="587"/>
      <c r="AG90" s="587"/>
      <c r="AH90" s="587"/>
      <c r="AI90" s="587"/>
    </row>
    <row r="91" spans="1:36" s="525" customFormat="1" ht="192" customHeight="1">
      <c r="A91" s="1237"/>
      <c r="B91" s="1237"/>
      <c r="C91" s="1237"/>
      <c r="D91" s="1237"/>
      <c r="E91" s="1237"/>
      <c r="F91" s="1237"/>
      <c r="G91" s="921">
        <v>1</v>
      </c>
      <c r="H91" s="921"/>
      <c r="I91" s="1237"/>
      <c r="J91" s="1244"/>
      <c r="K91" s="920"/>
      <c r="L91" s="595" t="str">
        <f>mergeValue(A91) &amp;"."&amp; mergeValue(B91)&amp;"."&amp; mergeValue(C91)&amp;"."&amp; mergeValue(D91)&amp;"."&amp;  mergeValue(F91)&amp;"."&amp;  mergeValue(G91)</f>
        <v>1.1.1.1.1.1</v>
      </c>
      <c r="M91" s="1071"/>
      <c r="N91" s="588"/>
      <c r="O91" s="564"/>
      <c r="P91" s="564"/>
      <c r="Q91" s="564"/>
      <c r="R91" s="1243"/>
      <c r="S91" s="1233" t="s">
        <v>84</v>
      </c>
      <c r="T91" s="1243"/>
      <c r="U91" s="1233" t="s">
        <v>84</v>
      </c>
      <c r="V91" s="539"/>
      <c r="W91" s="1207" t="s">
        <v>661</v>
      </c>
      <c r="X91" s="587" t="str">
        <f>strCheckDate(O92:V92)</f>
        <v/>
      </c>
      <c r="Y91" s="591"/>
      <c r="Z91" s="591" t="str">
        <f>IF(M91="","",M91 )</f>
        <v/>
      </c>
      <c r="AA91" s="591"/>
      <c r="AB91" s="591"/>
      <c r="AC91" s="591"/>
      <c r="AD91" s="587"/>
      <c r="AE91" s="587"/>
      <c r="AF91" s="587"/>
      <c r="AG91" s="587"/>
      <c r="AH91" s="587"/>
      <c r="AI91" s="587"/>
    </row>
    <row r="92" spans="1:36" s="525" customFormat="1" ht="11.25" hidden="1" customHeight="1">
      <c r="A92" s="1237"/>
      <c r="B92" s="1237"/>
      <c r="C92" s="1237"/>
      <c r="D92" s="1237"/>
      <c r="E92" s="1237"/>
      <c r="F92" s="1237"/>
      <c r="G92" s="921"/>
      <c r="H92" s="921"/>
      <c r="I92" s="1237"/>
      <c r="J92" s="1244"/>
      <c r="K92" s="928">
        <v>1</v>
      </c>
      <c r="L92" s="602"/>
      <c r="M92" s="648"/>
      <c r="N92" s="588"/>
      <c r="O92" s="564"/>
      <c r="P92" s="564"/>
      <c r="Q92" s="586" t="str">
        <f>R91 &amp; "-" &amp; T91</f>
        <v>-</v>
      </c>
      <c r="R92" s="1243"/>
      <c r="S92" s="1233"/>
      <c r="T92" s="1243"/>
      <c r="U92" s="1233"/>
      <c r="V92" s="539"/>
      <c r="W92" s="1207"/>
      <c r="X92" s="587"/>
      <c r="Y92" s="591"/>
      <c r="Z92" s="591"/>
      <c r="AA92" s="591"/>
      <c r="AB92" s="591"/>
      <c r="AC92" s="591"/>
      <c r="AD92" s="587"/>
      <c r="AE92" s="587"/>
      <c r="AF92" s="587"/>
      <c r="AG92" s="587"/>
      <c r="AH92" s="587"/>
      <c r="AI92" s="587"/>
    </row>
    <row r="93" spans="1:36" s="524" customFormat="1" ht="15" customHeight="1">
      <c r="A93" s="1237"/>
      <c r="B93" s="1237"/>
      <c r="C93" s="1237"/>
      <c r="D93" s="1237"/>
      <c r="E93" s="1237"/>
      <c r="F93" s="1237"/>
      <c r="G93" s="921"/>
      <c r="H93" s="921"/>
      <c r="I93" s="1237"/>
      <c r="J93" s="1244"/>
      <c r="K93" s="928">
        <v>1</v>
      </c>
      <c r="L93" s="540"/>
      <c r="M93" s="558" t="s">
        <v>25</v>
      </c>
      <c r="N93" s="553"/>
      <c r="O93" s="547"/>
      <c r="P93" s="547"/>
      <c r="Q93" s="547"/>
      <c r="R93" s="575"/>
      <c r="S93" s="566"/>
      <c r="T93" s="565"/>
      <c r="U93" s="553"/>
      <c r="V93" s="562"/>
      <c r="W93" s="1207"/>
      <c r="X93" s="589"/>
      <c r="Y93" s="589"/>
      <c r="Z93" s="589"/>
      <c r="AA93" s="589"/>
      <c r="AB93" s="589"/>
      <c r="AC93" s="589"/>
      <c r="AD93" s="589"/>
      <c r="AE93" s="589"/>
      <c r="AF93" s="589"/>
      <c r="AG93" s="589"/>
      <c r="AH93" s="589"/>
      <c r="AI93" s="589"/>
    </row>
    <row r="94" spans="1:36" s="524" customFormat="1" ht="15" customHeight="1">
      <c r="A94" s="1237"/>
      <c r="B94" s="1237"/>
      <c r="C94" s="1237"/>
      <c r="D94" s="1237"/>
      <c r="E94" s="1237"/>
      <c r="F94" s="923"/>
      <c r="G94" s="923"/>
      <c r="H94" s="921"/>
      <c r="I94" s="1237"/>
      <c r="J94" s="923"/>
      <c r="K94" s="927"/>
      <c r="L94" s="540"/>
      <c r="M94" s="553" t="s">
        <v>11</v>
      </c>
      <c r="N94" s="558"/>
      <c r="O94" s="558"/>
      <c r="P94" s="558"/>
      <c r="Q94" s="558"/>
      <c r="R94" s="558"/>
      <c r="S94" s="558"/>
      <c r="T94" s="558"/>
      <c r="U94" s="558"/>
      <c r="V94" s="558"/>
      <c r="W94" s="562"/>
      <c r="X94" s="589"/>
      <c r="Y94" s="589"/>
      <c r="Z94" s="589"/>
      <c r="AA94" s="589"/>
      <c r="AB94" s="589"/>
      <c r="AC94" s="589"/>
      <c r="AD94" s="589"/>
      <c r="AE94" s="589"/>
      <c r="AF94" s="589"/>
      <c r="AG94" s="589"/>
      <c r="AH94" s="589"/>
      <c r="AI94" s="589"/>
      <c r="AJ94" s="589"/>
    </row>
    <row r="95" spans="1:36" s="524" customFormat="1" ht="15" hidden="1" customHeight="1">
      <c r="A95" s="1237"/>
      <c r="B95" s="1237"/>
      <c r="C95" s="1237"/>
      <c r="D95" s="1237"/>
      <c r="E95" s="923"/>
      <c r="F95" s="923"/>
      <c r="G95" s="923"/>
      <c r="H95" s="921"/>
      <c r="I95" s="1237"/>
      <c r="J95" s="923"/>
      <c r="K95" s="927"/>
      <c r="L95" s="540"/>
      <c r="M95" s="553"/>
      <c r="N95" s="558"/>
      <c r="O95" s="558"/>
      <c r="P95" s="558"/>
      <c r="Q95" s="558"/>
      <c r="R95" s="558"/>
      <c r="S95" s="558"/>
      <c r="T95" s="558"/>
      <c r="U95" s="558"/>
      <c r="V95" s="558"/>
      <c r="W95" s="562"/>
      <c r="X95" s="589"/>
      <c r="Y95" s="589"/>
      <c r="Z95" s="589"/>
      <c r="AA95" s="589"/>
      <c r="AB95" s="589"/>
      <c r="AC95" s="589"/>
      <c r="AD95" s="589"/>
      <c r="AE95" s="589"/>
      <c r="AF95" s="589"/>
      <c r="AG95" s="589"/>
      <c r="AH95" s="589"/>
      <c r="AI95" s="589"/>
      <c r="AJ95" s="589"/>
    </row>
    <row r="96" spans="1:36" s="524" customFormat="1" ht="15" customHeight="1">
      <c r="A96" s="1237"/>
      <c r="B96" s="1237"/>
      <c r="C96" s="1237"/>
      <c r="D96" s="926"/>
      <c r="E96" s="926"/>
      <c r="F96" s="923"/>
      <c r="G96" s="921"/>
      <c r="H96" s="921"/>
      <c r="I96" s="919"/>
      <c r="J96" s="916"/>
      <c r="K96" s="928">
        <v>1</v>
      </c>
      <c r="L96" s="540"/>
      <c r="M96" s="552" t="s">
        <v>17</v>
      </c>
      <c r="N96" s="551"/>
      <c r="O96" s="547"/>
      <c r="P96" s="547"/>
      <c r="Q96" s="547"/>
      <c r="R96" s="575"/>
      <c r="S96" s="566"/>
      <c r="T96" s="565"/>
      <c r="U96" s="551"/>
      <c r="V96" s="566"/>
      <c r="W96" s="562"/>
      <c r="X96" s="589"/>
      <c r="Y96" s="589"/>
      <c r="Z96" s="589"/>
      <c r="AA96" s="589"/>
      <c r="AB96" s="589"/>
      <c r="AC96" s="589"/>
      <c r="AD96" s="589"/>
      <c r="AE96" s="589"/>
      <c r="AF96" s="589"/>
      <c r="AG96" s="589"/>
      <c r="AH96" s="589"/>
      <c r="AI96" s="589"/>
    </row>
    <row r="97" spans="1:40" s="524" customFormat="1" ht="15" customHeight="1">
      <c r="A97" s="1237"/>
      <c r="B97" s="1237"/>
      <c r="C97" s="926"/>
      <c r="D97" s="926"/>
      <c r="E97" s="926"/>
      <c r="F97" s="926"/>
      <c r="G97" s="921"/>
      <c r="H97" s="921"/>
      <c r="I97" s="929"/>
      <c r="J97" s="916"/>
      <c r="K97" s="928">
        <v>1</v>
      </c>
      <c r="L97" s="540"/>
      <c r="M97" s="551" t="s">
        <v>18</v>
      </c>
      <c r="N97" s="551"/>
      <c r="O97" s="547"/>
      <c r="P97" s="547"/>
      <c r="Q97" s="547"/>
      <c r="R97" s="575"/>
      <c r="S97" s="566"/>
      <c r="T97" s="565"/>
      <c r="U97" s="551"/>
      <c r="V97" s="566"/>
      <c r="W97" s="562"/>
      <c r="X97" s="589"/>
      <c r="Y97" s="589"/>
      <c r="Z97" s="589"/>
      <c r="AA97" s="589"/>
      <c r="AB97" s="589"/>
      <c r="AC97" s="589"/>
      <c r="AD97" s="589"/>
      <c r="AE97" s="589"/>
      <c r="AF97" s="589"/>
      <c r="AG97" s="589"/>
      <c r="AH97" s="589"/>
      <c r="AI97" s="589"/>
    </row>
    <row r="98" spans="1:40" s="524" customFormat="1" ht="15" customHeight="1">
      <c r="A98" s="1237"/>
      <c r="B98" s="926"/>
      <c r="C98" s="926"/>
      <c r="D98" s="926"/>
      <c r="E98" s="926"/>
      <c r="F98" s="926"/>
      <c r="G98" s="921"/>
      <c r="H98" s="921"/>
      <c r="I98" s="919"/>
      <c r="J98" s="916"/>
      <c r="K98" s="928">
        <v>1</v>
      </c>
      <c r="L98" s="540"/>
      <c r="M98" s="560" t="s">
        <v>19</v>
      </c>
      <c r="N98" s="551"/>
      <c r="O98" s="547"/>
      <c r="P98" s="547"/>
      <c r="Q98" s="547"/>
      <c r="R98" s="575"/>
      <c r="S98" s="566"/>
      <c r="T98" s="565"/>
      <c r="U98" s="551"/>
      <c r="V98" s="566"/>
      <c r="W98" s="562"/>
      <c r="X98" s="589"/>
      <c r="Y98" s="589"/>
      <c r="Z98" s="589"/>
      <c r="AA98" s="589"/>
      <c r="AB98" s="589"/>
      <c r="AC98" s="589"/>
      <c r="AD98" s="589"/>
      <c r="AE98" s="589"/>
      <c r="AF98" s="589"/>
      <c r="AG98" s="589"/>
      <c r="AH98" s="589"/>
      <c r="AI98" s="589"/>
    </row>
    <row r="99" spans="1:40" s="524" customFormat="1" ht="15" customHeight="1">
      <c r="A99" s="915"/>
      <c r="B99" s="915"/>
      <c r="C99" s="915"/>
      <c r="D99" s="915"/>
      <c r="E99" s="915"/>
      <c r="F99" s="915"/>
      <c r="G99" s="915"/>
      <c r="H99" s="915"/>
      <c r="I99" s="915"/>
      <c r="J99" s="915"/>
      <c r="K99" s="915"/>
      <c r="L99" s="494"/>
      <c r="M99" s="567" t="s">
        <v>309</v>
      </c>
      <c r="N99" s="551"/>
      <c r="O99" s="547"/>
      <c r="P99" s="547"/>
      <c r="Q99" s="547"/>
      <c r="R99" s="575"/>
      <c r="S99" s="566"/>
      <c r="T99" s="565"/>
      <c r="U99" s="551"/>
      <c r="V99" s="566"/>
      <c r="W99" s="562"/>
      <c r="X99" s="589"/>
      <c r="Y99" s="589"/>
      <c r="Z99" s="589"/>
      <c r="AA99" s="589"/>
      <c r="AB99" s="589"/>
      <c r="AC99" s="589"/>
      <c r="AD99" s="589"/>
      <c r="AE99" s="589"/>
      <c r="AF99" s="589"/>
      <c r="AG99" s="589"/>
      <c r="AH99" s="589"/>
      <c r="AI99" s="589"/>
    </row>
    <row r="100" spans="1:40" s="599" customFormat="1" ht="15" customHeight="1">
      <c r="A100" s="598"/>
      <c r="B100" s="598"/>
      <c r="C100" s="598"/>
      <c r="D100" s="598"/>
      <c r="E100" s="598"/>
      <c r="F100" s="598"/>
      <c r="G100" s="597"/>
      <c r="H100" s="598"/>
      <c r="I100" s="683"/>
      <c r="J100" s="684"/>
      <c r="L100" s="600"/>
      <c r="M100" s="678"/>
      <c r="N100" s="679"/>
      <c r="O100" s="680"/>
      <c r="P100" s="680"/>
      <c r="Q100" s="680"/>
      <c r="R100" s="681"/>
      <c r="S100" s="555"/>
      <c r="T100" s="682"/>
      <c r="U100" s="679"/>
      <c r="V100" s="555"/>
      <c r="W100" s="555"/>
      <c r="X100" s="598"/>
      <c r="Y100" s="598"/>
      <c r="Z100" s="598"/>
      <c r="AA100" s="598"/>
      <c r="AB100" s="598"/>
      <c r="AC100" s="598"/>
      <c r="AD100" s="598"/>
      <c r="AE100" s="598"/>
      <c r="AF100" s="598"/>
      <c r="AG100" s="598"/>
      <c r="AH100" s="598"/>
      <c r="AI100" s="598"/>
    </row>
    <row r="101" spans="1:40" s="35" customFormat="1" ht="17.100000000000001" customHeight="1">
      <c r="G101" s="35" t="s">
        <v>13</v>
      </c>
      <c r="I101" s="35" t="s">
        <v>68</v>
      </c>
      <c r="V101" s="158"/>
    </row>
    <row r="102" spans="1:40" ht="17.100000000000001" customHeight="1">
      <c r="X102" s="471"/>
      <c r="Y102" s="43"/>
      <c r="Z102" s="43"/>
    </row>
    <row r="103" spans="1:40" s="525" customFormat="1" ht="22.5">
      <c r="A103" s="1237">
        <v>1</v>
      </c>
      <c r="B103" s="1081"/>
      <c r="C103" s="1081"/>
      <c r="D103" s="1081"/>
      <c r="E103" s="1082"/>
      <c r="F103" s="1083"/>
      <c r="G103" s="1081"/>
      <c r="H103" s="1081"/>
      <c r="I103" s="1062"/>
      <c r="J103" s="1067"/>
      <c r="K103" s="1067"/>
      <c r="L103" s="595">
        <f>mergeValue(A103)</f>
        <v>1</v>
      </c>
      <c r="M103" s="643" t="s">
        <v>20</v>
      </c>
      <c r="N103" s="582"/>
      <c r="O103" s="1290"/>
      <c r="P103" s="1291"/>
      <c r="Q103" s="1291"/>
      <c r="R103" s="1291"/>
      <c r="S103" s="1291"/>
      <c r="T103" s="1291"/>
      <c r="U103" s="1291"/>
      <c r="V103" s="1291"/>
      <c r="W103" s="1291"/>
      <c r="X103" s="1291"/>
      <c r="Y103" s="1291"/>
      <c r="Z103" s="1291"/>
      <c r="AA103" s="1292"/>
      <c r="AB103" s="632" t="s">
        <v>477</v>
      </c>
      <c r="AC103" s="587"/>
      <c r="AD103" s="587"/>
      <c r="AE103" s="587"/>
      <c r="AF103" s="587"/>
      <c r="AG103" s="587"/>
      <c r="AH103" s="587"/>
      <c r="AI103" s="587"/>
      <c r="AJ103" s="587"/>
      <c r="AK103" s="587"/>
      <c r="AL103" s="587"/>
      <c r="AM103" s="587"/>
      <c r="AN103" s="587"/>
    </row>
    <row r="104" spans="1:40" s="525" customFormat="1" ht="22.5">
      <c r="A104" s="1237"/>
      <c r="B104" s="1237">
        <v>1</v>
      </c>
      <c r="C104" s="1081"/>
      <c r="D104" s="1081"/>
      <c r="E104" s="1083"/>
      <c r="F104" s="1083"/>
      <c r="G104" s="1081"/>
      <c r="H104" s="1081"/>
      <c r="I104" s="1069"/>
      <c r="J104" s="1064"/>
      <c r="K104" s="1063"/>
      <c r="L104" s="595" t="str">
        <f>mergeValue(A104) &amp;"."&amp; mergeValue(B104)</f>
        <v>1.1</v>
      </c>
      <c r="M104" s="548" t="s">
        <v>16</v>
      </c>
      <c r="N104" s="582"/>
      <c r="O104" s="1290"/>
      <c r="P104" s="1291"/>
      <c r="Q104" s="1291"/>
      <c r="R104" s="1291"/>
      <c r="S104" s="1291"/>
      <c r="T104" s="1291"/>
      <c r="U104" s="1291"/>
      <c r="V104" s="1291"/>
      <c r="W104" s="1291"/>
      <c r="X104" s="1291"/>
      <c r="Y104" s="1291"/>
      <c r="Z104" s="1291"/>
      <c r="AA104" s="1292"/>
      <c r="AB104" s="632" t="s">
        <v>478</v>
      </c>
      <c r="AC104" s="587"/>
      <c r="AD104" s="587"/>
      <c r="AE104" s="587"/>
      <c r="AF104" s="587"/>
      <c r="AG104" s="587"/>
      <c r="AH104" s="587"/>
      <c r="AI104" s="587"/>
      <c r="AJ104" s="587"/>
      <c r="AK104" s="587"/>
      <c r="AL104" s="587"/>
      <c r="AM104" s="587"/>
      <c r="AN104" s="587"/>
    </row>
    <row r="105" spans="1:40" s="525" customFormat="1" ht="22.5">
      <c r="A105" s="1237"/>
      <c r="B105" s="1237"/>
      <c r="C105" s="1237">
        <v>1</v>
      </c>
      <c r="D105" s="1081"/>
      <c r="E105" s="1083"/>
      <c r="F105" s="1083"/>
      <c r="G105" s="1081"/>
      <c r="H105" s="1081"/>
      <c r="I105" s="1069"/>
      <c r="J105" s="1064"/>
      <c r="K105" s="1063"/>
      <c r="L105" s="595" t="str">
        <f>mergeValue(A105) &amp;"."&amp; mergeValue(B105)&amp;"."&amp; mergeValue(C105)</f>
        <v>1.1.1</v>
      </c>
      <c r="M105" s="549" t="s">
        <v>7</v>
      </c>
      <c r="N105" s="582"/>
      <c r="O105" s="1290"/>
      <c r="P105" s="1291"/>
      <c r="Q105" s="1291"/>
      <c r="R105" s="1291"/>
      <c r="S105" s="1291"/>
      <c r="T105" s="1291"/>
      <c r="U105" s="1291"/>
      <c r="V105" s="1291"/>
      <c r="W105" s="1291"/>
      <c r="X105" s="1291"/>
      <c r="Y105" s="1291"/>
      <c r="Z105" s="1291"/>
      <c r="AA105" s="1292"/>
      <c r="AB105" s="632" t="s">
        <v>635</v>
      </c>
      <c r="AC105" s="587"/>
      <c r="AD105" s="587"/>
      <c r="AE105" s="587"/>
      <c r="AF105" s="587"/>
      <c r="AG105" s="587"/>
      <c r="AH105" s="587"/>
      <c r="AI105" s="587"/>
      <c r="AJ105" s="587"/>
      <c r="AK105" s="587"/>
      <c r="AL105" s="587"/>
      <c r="AM105" s="587"/>
      <c r="AN105" s="587"/>
    </row>
    <row r="106" spans="1:40" s="525" customFormat="1" ht="22.5">
      <c r="A106" s="1237"/>
      <c r="B106" s="1237"/>
      <c r="C106" s="1237"/>
      <c r="D106" s="1237">
        <v>1</v>
      </c>
      <c r="E106" s="1083"/>
      <c r="F106" s="1083"/>
      <c r="G106" s="1081"/>
      <c r="H106" s="1081"/>
      <c r="I106" s="1069"/>
      <c r="J106" s="1064"/>
      <c r="K106" s="1063"/>
      <c r="L106" s="595" t="str">
        <f>mergeValue(A106) &amp;"."&amp; mergeValue(B106)&amp;"."&amp; mergeValue(C106)&amp;"."&amp; mergeValue(D106)</f>
        <v>1.1.1.1</v>
      </c>
      <c r="M106" s="550" t="s">
        <v>22</v>
      </c>
      <c r="N106" s="582"/>
      <c r="O106" s="1290"/>
      <c r="P106" s="1291"/>
      <c r="Q106" s="1291"/>
      <c r="R106" s="1291"/>
      <c r="S106" s="1291"/>
      <c r="T106" s="1291"/>
      <c r="U106" s="1291"/>
      <c r="V106" s="1291"/>
      <c r="W106" s="1291"/>
      <c r="X106" s="1291"/>
      <c r="Y106" s="1291"/>
      <c r="Z106" s="1291"/>
      <c r="AA106" s="1292"/>
      <c r="AB106" s="632" t="s">
        <v>636</v>
      </c>
      <c r="AC106" s="587"/>
      <c r="AD106" s="587"/>
      <c r="AE106" s="587"/>
      <c r="AF106" s="587"/>
      <c r="AG106" s="587"/>
      <c r="AH106" s="587"/>
      <c r="AI106" s="587"/>
      <c r="AJ106" s="587"/>
      <c r="AK106" s="587"/>
      <c r="AL106" s="587"/>
      <c r="AM106" s="587"/>
      <c r="AN106" s="587"/>
    </row>
    <row r="107" spans="1:40" s="525" customFormat="1" ht="0.2" customHeight="1">
      <c r="A107" s="1237"/>
      <c r="B107" s="1237"/>
      <c r="C107" s="1237"/>
      <c r="D107" s="1237"/>
      <c r="E107" s="1237">
        <v>1</v>
      </c>
      <c r="F107" s="1083"/>
      <c r="G107" s="1081"/>
      <c r="H107" s="1081"/>
      <c r="I107" s="1068"/>
      <c r="J107" s="1064"/>
      <c r="K107" s="1063"/>
      <c r="L107" s="595"/>
      <c r="M107" s="556"/>
      <c r="N107" s="583"/>
      <c r="O107" s="1293"/>
      <c r="P107" s="1294"/>
      <c r="Q107" s="1294"/>
      <c r="R107" s="1294"/>
      <c r="S107" s="1294"/>
      <c r="T107" s="1294"/>
      <c r="U107" s="1294"/>
      <c r="V107" s="1294"/>
      <c r="W107" s="1294"/>
      <c r="X107" s="1294"/>
      <c r="Y107" s="1294"/>
      <c r="Z107" s="1294"/>
      <c r="AA107" s="1295"/>
      <c r="AB107" s="632"/>
      <c r="AC107" s="587"/>
      <c r="AD107" s="587"/>
      <c r="AE107" s="587"/>
      <c r="AF107" s="587"/>
      <c r="AG107" s="587"/>
      <c r="AH107" s="587"/>
      <c r="AI107" s="587"/>
      <c r="AJ107" s="587"/>
      <c r="AK107" s="587"/>
      <c r="AL107" s="587"/>
      <c r="AM107" s="587"/>
      <c r="AN107" s="587"/>
    </row>
    <row r="108" spans="1:40" s="525" customFormat="1" ht="90">
      <c r="A108" s="1237"/>
      <c r="B108" s="1237"/>
      <c r="C108" s="1237"/>
      <c r="D108" s="1237"/>
      <c r="E108" s="1237"/>
      <c r="F108" s="1237">
        <v>1</v>
      </c>
      <c r="G108" s="1081"/>
      <c r="H108" s="1081"/>
      <c r="I108" s="1259"/>
      <c r="J108" s="1064"/>
      <c r="K108" s="1063"/>
      <c r="L108" s="595" t="str">
        <f>mergeValue(A108) &amp;"."&amp; mergeValue(B108)&amp;"."&amp; mergeValue(C108)&amp;"."&amp; mergeValue(D108)&amp;"."&amp; mergeValue(F108)</f>
        <v>1.1.1.1.1</v>
      </c>
      <c r="M108" s="557" t="s">
        <v>10</v>
      </c>
      <c r="N108" s="583"/>
      <c r="O108" s="1240"/>
      <c r="P108" s="1241"/>
      <c r="Q108" s="1241"/>
      <c r="R108" s="1241"/>
      <c r="S108" s="1241"/>
      <c r="T108" s="1241"/>
      <c r="U108" s="1241"/>
      <c r="V108" s="1241"/>
      <c r="W108" s="1241"/>
      <c r="X108" s="1241"/>
      <c r="Y108" s="1241"/>
      <c r="Z108" s="1241"/>
      <c r="AA108" s="1242"/>
      <c r="AB108" s="632" t="s">
        <v>637</v>
      </c>
      <c r="AC108" s="587"/>
      <c r="AD108" s="591" t="str">
        <f>strCheckUnique(AE108:AE113)</f>
        <v/>
      </c>
      <c r="AE108" s="587"/>
      <c r="AF108" s="591"/>
      <c r="AG108" s="587"/>
      <c r="AH108" s="587"/>
      <c r="AI108" s="587"/>
      <c r="AJ108" s="587"/>
      <c r="AK108" s="587"/>
      <c r="AL108" s="587"/>
      <c r="AM108" s="587"/>
      <c r="AN108" s="587"/>
    </row>
    <row r="109" spans="1:40" s="525" customFormat="1" ht="135">
      <c r="A109" s="1237"/>
      <c r="B109" s="1237"/>
      <c r="C109" s="1237"/>
      <c r="D109" s="1237"/>
      <c r="E109" s="1237"/>
      <c r="F109" s="1237"/>
      <c r="G109" s="1237">
        <v>1</v>
      </c>
      <c r="H109" s="1081"/>
      <c r="I109" s="1259"/>
      <c r="J109" s="1260"/>
      <c r="K109" s="1070"/>
      <c r="L109" s="595" t="str">
        <f>mergeValue(A109) &amp;"."&amp; mergeValue(B109)&amp;"."&amp; mergeValue(C109)&amp;"."&amp; mergeValue(D109)&amp;"."&amp; mergeValue(F109)&amp;"."&amp; mergeValue(G109)</f>
        <v>1.1.1.1.1.1</v>
      </c>
      <c r="M109" s="1071" t="s">
        <v>652</v>
      </c>
      <c r="N109" s="648"/>
      <c r="O109" s="564"/>
      <c r="P109" s="564"/>
      <c r="Q109" s="564"/>
      <c r="R109" s="495"/>
      <c r="S109" s="1097"/>
      <c r="T109" s="495"/>
      <c r="U109" s="1097"/>
      <c r="V109" s="586" t="str">
        <f>W109 &amp; "-" &amp; Y109</f>
        <v>-</v>
      </c>
      <c r="W109" s="1243"/>
      <c r="X109" s="1233" t="s">
        <v>84</v>
      </c>
      <c r="Y109" s="1243"/>
      <c r="Z109" s="1233" t="s">
        <v>84</v>
      </c>
      <c r="AA109" s="539"/>
      <c r="AB109" s="632" t="s">
        <v>670</v>
      </c>
      <c r="AC109" s="587" t="str">
        <f>strCheckDate(O109:AA109)</f>
        <v/>
      </c>
      <c r="AD109" s="591"/>
      <c r="AE109" s="591" t="str">
        <f>IF(M109="","",M109 )</f>
        <v>горячая вода в системе централизованного теплоснабжения на горячее водоснабжение</v>
      </c>
      <c r="AF109" s="591"/>
      <c r="AG109" s="591"/>
      <c r="AH109" s="591"/>
      <c r="AI109" s="587"/>
      <c r="AJ109" s="587"/>
      <c r="AK109" s="587"/>
      <c r="AL109" s="587"/>
      <c r="AM109" s="587"/>
      <c r="AN109" s="587"/>
    </row>
    <row r="110" spans="1:40" s="525" customFormat="1" ht="102.75" customHeight="1">
      <c r="A110" s="1237"/>
      <c r="B110" s="1237"/>
      <c r="C110" s="1237"/>
      <c r="D110" s="1237"/>
      <c r="E110" s="1237"/>
      <c r="F110" s="1237"/>
      <c r="G110" s="1237"/>
      <c r="H110" s="1081">
        <v>1</v>
      </c>
      <c r="I110" s="1259"/>
      <c r="J110" s="1260"/>
      <c r="K110" s="1070"/>
      <c r="L110" s="595" t="str">
        <f>mergeValue(A110) &amp;"."&amp; mergeValue(B110)&amp;"."&amp; mergeValue(C110)&amp;"."&amp; mergeValue(D110)&amp;"."&amp; mergeValue(F110)&amp;"."&amp; mergeValue(G110)&amp;"."&amp; mergeValue(H110)</f>
        <v>1.1.1.1.1.1.1</v>
      </c>
      <c r="M110" s="1073"/>
      <c r="N110" s="496"/>
      <c r="O110" s="564"/>
      <c r="P110" s="564"/>
      <c r="Q110" s="564"/>
      <c r="R110" s="495"/>
      <c r="S110" s="1097"/>
      <c r="T110" s="495"/>
      <c r="U110" s="1097"/>
      <c r="V110" s="586" t="str">
        <f>W110 &amp; "-" &amp; Y110</f>
        <v>-</v>
      </c>
      <c r="W110" s="1243"/>
      <c r="X110" s="1233"/>
      <c r="Y110" s="1243"/>
      <c r="Z110" s="1233"/>
      <c r="AA110" s="672"/>
      <c r="AB110" s="1207" t="s">
        <v>671</v>
      </c>
      <c r="AC110" s="587" t="str">
        <f>strCheckDate(O110:AA110)</f>
        <v/>
      </c>
      <c r="AD110" s="587"/>
      <c r="AE110" s="587"/>
      <c r="AF110" s="591"/>
      <c r="AG110" s="587"/>
      <c r="AH110" s="587"/>
      <c r="AI110" s="587"/>
      <c r="AJ110" s="587"/>
      <c r="AK110" s="587"/>
      <c r="AL110" s="587"/>
      <c r="AM110" s="587"/>
      <c r="AN110" s="587"/>
    </row>
    <row r="111" spans="1:40" s="525" customFormat="1" ht="0.2" customHeight="1">
      <c r="A111" s="1237"/>
      <c r="B111" s="1237"/>
      <c r="C111" s="1237"/>
      <c r="D111" s="1237"/>
      <c r="E111" s="1237"/>
      <c r="F111" s="1237"/>
      <c r="G111" s="1237"/>
      <c r="H111" s="1081"/>
      <c r="I111" s="1259"/>
      <c r="J111" s="1260"/>
      <c r="K111" s="1070"/>
      <c r="L111" s="602"/>
      <c r="M111" s="648"/>
      <c r="N111" s="648"/>
      <c r="O111" s="564"/>
      <c r="P111" s="495"/>
      <c r="Q111" s="495"/>
      <c r="R111" s="495"/>
      <c r="S111" s="495"/>
      <c r="T111" s="495"/>
      <c r="U111" s="561"/>
      <c r="V111" s="586"/>
      <c r="W111" s="1232"/>
      <c r="X111" s="1233"/>
      <c r="Y111" s="1232"/>
      <c r="Z111" s="1233"/>
      <c r="AA111" s="539"/>
      <c r="AB111" s="1207"/>
      <c r="AC111" s="587"/>
      <c r="AD111" s="587"/>
      <c r="AE111" s="587"/>
      <c r="AF111" s="591">
        <f ca="1">OFFSET(AF111,-1,0)</f>
        <v>0</v>
      </c>
      <c r="AG111" s="587"/>
      <c r="AH111" s="587"/>
      <c r="AI111" s="587"/>
      <c r="AJ111" s="587"/>
      <c r="AK111" s="587"/>
      <c r="AL111" s="587"/>
      <c r="AM111" s="587"/>
      <c r="AN111" s="587"/>
    </row>
    <row r="112" spans="1:40" s="524" customFormat="1" ht="15" customHeight="1">
      <c r="A112" s="1237"/>
      <c r="B112" s="1237"/>
      <c r="C112" s="1237"/>
      <c r="D112" s="1237"/>
      <c r="E112" s="1237"/>
      <c r="F112" s="1237"/>
      <c r="G112" s="1237"/>
      <c r="H112" s="1081"/>
      <c r="I112" s="1259"/>
      <c r="J112" s="1260"/>
      <c r="K112" s="1072"/>
      <c r="L112" s="540"/>
      <c r="M112" s="559" t="s">
        <v>41</v>
      </c>
      <c r="N112" s="553"/>
      <c r="O112" s="547"/>
      <c r="P112" s="547"/>
      <c r="Q112" s="547"/>
      <c r="R112" s="547"/>
      <c r="S112" s="547"/>
      <c r="T112" s="547"/>
      <c r="U112" s="547"/>
      <c r="V112" s="547"/>
      <c r="W112" s="565"/>
      <c r="X112" s="566"/>
      <c r="Y112" s="565"/>
      <c r="Z112" s="553"/>
      <c r="AA112" s="562"/>
      <c r="AB112" s="1207"/>
      <c r="AC112" s="589"/>
      <c r="AD112" s="589"/>
      <c r="AE112" s="589"/>
      <c r="AF112" s="589"/>
      <c r="AG112" s="589"/>
      <c r="AH112" s="589"/>
      <c r="AI112" s="589"/>
      <c r="AJ112" s="589"/>
      <c r="AK112" s="589"/>
      <c r="AL112" s="589"/>
      <c r="AM112" s="589"/>
      <c r="AN112" s="589"/>
    </row>
    <row r="113" spans="1:40" s="524" customFormat="1" ht="15" customHeight="1">
      <c r="A113" s="1237"/>
      <c r="B113" s="1237"/>
      <c r="C113" s="1237"/>
      <c r="D113" s="1237"/>
      <c r="E113" s="1237"/>
      <c r="F113" s="1237"/>
      <c r="G113" s="1081"/>
      <c r="H113" s="1081"/>
      <c r="I113" s="1259"/>
      <c r="J113" s="1078"/>
      <c r="K113" s="1072"/>
      <c r="L113" s="540"/>
      <c r="M113" s="558" t="s">
        <v>25</v>
      </c>
      <c r="N113" s="559"/>
      <c r="O113" s="559"/>
      <c r="P113" s="559"/>
      <c r="Q113" s="559"/>
      <c r="R113" s="559"/>
      <c r="S113" s="559"/>
      <c r="T113" s="559"/>
      <c r="U113" s="559"/>
      <c r="V113" s="559"/>
      <c r="W113" s="559"/>
      <c r="X113" s="559"/>
      <c r="Y113" s="559"/>
      <c r="Z113" s="559"/>
      <c r="AA113" s="559"/>
      <c r="AB113" s="562"/>
      <c r="AC113" s="589"/>
      <c r="AD113" s="589"/>
      <c r="AE113" s="589"/>
      <c r="AF113" s="589"/>
      <c r="AG113" s="589"/>
      <c r="AH113" s="589"/>
      <c r="AI113" s="589"/>
      <c r="AJ113" s="589"/>
      <c r="AK113" s="589"/>
      <c r="AL113" s="589"/>
      <c r="AM113" s="589"/>
      <c r="AN113" s="589"/>
    </row>
    <row r="114" spans="1:40" s="524" customFormat="1" ht="15" customHeight="1">
      <c r="A114" s="1237"/>
      <c r="B114" s="1237"/>
      <c r="C114" s="1237"/>
      <c r="D114" s="1237"/>
      <c r="E114" s="1237"/>
      <c r="F114" s="1084"/>
      <c r="G114" s="1081"/>
      <c r="H114" s="1081"/>
      <c r="I114" s="1068"/>
      <c r="J114" s="1066"/>
      <c r="K114" s="1072"/>
      <c r="L114" s="540"/>
      <c r="M114" s="553" t="s">
        <v>11</v>
      </c>
      <c r="N114" s="552"/>
      <c r="O114" s="547"/>
      <c r="P114" s="547"/>
      <c r="Q114" s="547"/>
      <c r="R114" s="547"/>
      <c r="S114" s="547"/>
      <c r="T114" s="547"/>
      <c r="U114" s="547"/>
      <c r="V114" s="547"/>
      <c r="W114" s="575"/>
      <c r="X114" s="566"/>
      <c r="Y114" s="565"/>
      <c r="Z114" s="552"/>
      <c r="AA114" s="566"/>
      <c r="AB114" s="562"/>
      <c r="AC114" s="589"/>
      <c r="AD114" s="589"/>
      <c r="AE114" s="589"/>
      <c r="AF114" s="589"/>
      <c r="AG114" s="589"/>
      <c r="AH114" s="589"/>
      <c r="AI114" s="589"/>
      <c r="AJ114" s="589"/>
      <c r="AK114" s="589"/>
      <c r="AL114" s="589"/>
      <c r="AM114" s="589"/>
      <c r="AN114" s="589"/>
    </row>
    <row r="115" spans="1:40" s="524" customFormat="1" ht="0.2" customHeight="1">
      <c r="A115" s="1237"/>
      <c r="B115" s="1237"/>
      <c r="C115" s="1237"/>
      <c r="D115" s="1083"/>
      <c r="E115" s="1084"/>
      <c r="F115" s="1084"/>
      <c r="G115" s="1081"/>
      <c r="H115" s="1081"/>
      <c r="I115" s="1079"/>
      <c r="J115" s="1066"/>
      <c r="K115" s="1062"/>
      <c r="L115" s="540"/>
      <c r="M115" s="553"/>
      <c r="N115" s="553"/>
      <c r="O115" s="553"/>
      <c r="P115" s="553"/>
      <c r="Q115" s="553"/>
      <c r="R115" s="553"/>
      <c r="S115" s="553"/>
      <c r="T115" s="553"/>
      <c r="U115" s="553"/>
      <c r="V115" s="553"/>
      <c r="W115" s="553"/>
      <c r="X115" s="553"/>
      <c r="Y115" s="553"/>
      <c r="Z115" s="553"/>
      <c r="AA115" s="553"/>
      <c r="AB115" s="562"/>
      <c r="AC115" s="589"/>
      <c r="AD115" s="589"/>
      <c r="AE115" s="589"/>
      <c r="AF115" s="589"/>
      <c r="AG115" s="589"/>
      <c r="AH115" s="589"/>
      <c r="AI115" s="589"/>
      <c r="AJ115" s="589"/>
      <c r="AK115" s="589"/>
      <c r="AL115" s="589"/>
      <c r="AM115" s="589"/>
      <c r="AN115" s="589"/>
    </row>
    <row r="116" spans="1:40" s="524" customFormat="1" ht="15" customHeight="1">
      <c r="A116" s="1237"/>
      <c r="B116" s="1237"/>
      <c r="C116" s="1237"/>
      <c r="D116" s="1085"/>
      <c r="E116" s="1085"/>
      <c r="F116" s="1085"/>
      <c r="G116" s="1086"/>
      <c r="H116" s="1085"/>
      <c r="I116" s="1072"/>
      <c r="J116" s="1066"/>
      <c r="K116" s="1072"/>
      <c r="L116" s="540"/>
      <c r="M116" s="552" t="s">
        <v>17</v>
      </c>
      <c r="N116" s="551"/>
      <c r="O116" s="547"/>
      <c r="P116" s="547"/>
      <c r="Q116" s="547"/>
      <c r="R116" s="547"/>
      <c r="S116" s="547"/>
      <c r="T116" s="547"/>
      <c r="U116" s="547"/>
      <c r="V116" s="547"/>
      <c r="W116" s="575"/>
      <c r="X116" s="566"/>
      <c r="Y116" s="565"/>
      <c r="Z116" s="551"/>
      <c r="AA116" s="566"/>
      <c r="AB116" s="562"/>
      <c r="AC116" s="589"/>
      <c r="AD116" s="589"/>
      <c r="AE116" s="589"/>
      <c r="AF116" s="589"/>
      <c r="AG116" s="589"/>
      <c r="AH116" s="589"/>
      <c r="AI116" s="589"/>
      <c r="AJ116" s="589"/>
      <c r="AK116" s="589"/>
      <c r="AL116" s="589"/>
      <c r="AM116" s="589"/>
      <c r="AN116" s="589"/>
    </row>
    <row r="117" spans="1:40" s="524" customFormat="1" ht="15" customHeight="1">
      <c r="A117" s="1237"/>
      <c r="B117" s="1237"/>
      <c r="C117" s="1085"/>
      <c r="D117" s="1085"/>
      <c r="E117" s="1085"/>
      <c r="F117" s="1085"/>
      <c r="G117" s="1086"/>
      <c r="H117" s="1085"/>
      <c r="I117" s="1072"/>
      <c r="J117" s="1066"/>
      <c r="K117" s="1072"/>
      <c r="L117" s="540"/>
      <c r="M117" s="551" t="s">
        <v>18</v>
      </c>
      <c r="N117" s="551"/>
      <c r="O117" s="547"/>
      <c r="P117" s="547"/>
      <c r="Q117" s="547"/>
      <c r="R117" s="547"/>
      <c r="S117" s="547"/>
      <c r="T117" s="547"/>
      <c r="U117" s="547"/>
      <c r="V117" s="547"/>
      <c r="W117" s="575"/>
      <c r="X117" s="566"/>
      <c r="Y117" s="565"/>
      <c r="Z117" s="551"/>
      <c r="AA117" s="566"/>
      <c r="AB117" s="562"/>
      <c r="AC117" s="589"/>
      <c r="AD117" s="589"/>
      <c r="AE117" s="589"/>
      <c r="AF117" s="589"/>
      <c r="AG117" s="589"/>
      <c r="AH117" s="589"/>
      <c r="AI117" s="589"/>
      <c r="AJ117" s="589"/>
      <c r="AK117" s="589"/>
      <c r="AL117" s="589"/>
      <c r="AM117" s="589"/>
      <c r="AN117" s="589"/>
    </row>
    <row r="118" spans="1:40" s="524" customFormat="1" ht="15" customHeight="1">
      <c r="A118" s="1237"/>
      <c r="B118" s="1085"/>
      <c r="C118" s="1085"/>
      <c r="D118" s="1085"/>
      <c r="E118" s="1085"/>
      <c r="F118" s="1085"/>
      <c r="G118" s="1086"/>
      <c r="H118" s="1085"/>
      <c r="I118" s="1072"/>
      <c r="J118" s="1066"/>
      <c r="K118" s="1072"/>
      <c r="L118" s="540"/>
      <c r="M118" s="560" t="s">
        <v>19</v>
      </c>
      <c r="N118" s="551"/>
      <c r="O118" s="547"/>
      <c r="P118" s="547"/>
      <c r="Q118" s="547"/>
      <c r="R118" s="547"/>
      <c r="S118" s="547"/>
      <c r="T118" s="547"/>
      <c r="U118" s="547"/>
      <c r="V118" s="547"/>
      <c r="W118" s="575"/>
      <c r="X118" s="566"/>
      <c r="Y118" s="565"/>
      <c r="Z118" s="551"/>
      <c r="AA118" s="566"/>
      <c r="AB118" s="562"/>
      <c r="AC118" s="589"/>
      <c r="AD118" s="589"/>
      <c r="AE118" s="589"/>
      <c r="AF118" s="589"/>
      <c r="AG118" s="589"/>
      <c r="AH118" s="589"/>
      <c r="AI118" s="589"/>
      <c r="AJ118" s="589"/>
      <c r="AK118" s="589"/>
      <c r="AL118" s="589"/>
      <c r="AM118" s="589"/>
      <c r="AN118" s="589"/>
    </row>
    <row r="119" spans="1:40" s="524" customFormat="1" ht="15" customHeight="1">
      <c r="A119" s="1079"/>
      <c r="B119" s="1079"/>
      <c r="C119" s="1079"/>
      <c r="D119" s="1079"/>
      <c r="E119" s="1079"/>
      <c r="F119" s="1079"/>
      <c r="G119" s="1087"/>
      <c r="H119" s="1079"/>
      <c r="I119" s="1065"/>
      <c r="J119" s="1066"/>
      <c r="K119" s="1062"/>
      <c r="L119" s="540"/>
      <c r="M119" s="567" t="s">
        <v>309</v>
      </c>
      <c r="N119" s="551"/>
      <c r="O119" s="547"/>
      <c r="P119" s="547"/>
      <c r="Q119" s="547"/>
      <c r="R119" s="547"/>
      <c r="S119" s="547"/>
      <c r="T119" s="547"/>
      <c r="U119" s="547"/>
      <c r="V119" s="547"/>
      <c r="W119" s="575"/>
      <c r="X119" s="566"/>
      <c r="Y119" s="565"/>
      <c r="Z119" s="551"/>
      <c r="AA119" s="566"/>
      <c r="AB119" s="562"/>
      <c r="AC119" s="589"/>
      <c r="AD119" s="589"/>
      <c r="AE119" s="589"/>
      <c r="AF119" s="589"/>
      <c r="AG119" s="589"/>
      <c r="AH119" s="589"/>
      <c r="AI119" s="589"/>
      <c r="AJ119" s="589"/>
      <c r="AK119" s="589"/>
      <c r="AL119" s="589"/>
      <c r="AM119" s="589"/>
      <c r="AN119" s="589"/>
    </row>
    <row r="120" spans="1:40" s="687" customFormat="1" ht="102.75" customHeight="1">
      <c r="A120" s="930"/>
      <c r="B120" s="930"/>
      <c r="C120" s="930"/>
      <c r="D120" s="930"/>
      <c r="E120" s="930"/>
      <c r="F120" s="930"/>
      <c r="G120" s="934"/>
      <c r="H120" s="935">
        <v>1</v>
      </c>
      <c r="I120" s="933"/>
      <c r="J120" s="931"/>
      <c r="K120" s="932"/>
      <c r="L120" s="726" t="str">
        <f>mergeValue(A120) &amp;"."&amp; mergeValue(B120)&amp;"."&amp; mergeValue(C120)&amp;"."&amp; mergeValue(D120)&amp;"."&amp; mergeValue(F120)&amp;"."&amp; mergeValue(G120)&amp;"."&amp; mergeValue(H120)</f>
        <v>......1</v>
      </c>
      <c r="M120" s="1073"/>
      <c r="N120" s="715"/>
      <c r="O120" s="704"/>
      <c r="P120" s="704"/>
      <c r="Q120" s="704"/>
      <c r="R120" s="714"/>
      <c r="S120" s="1097"/>
      <c r="T120" s="714"/>
      <c r="U120" s="1097"/>
      <c r="V120" s="720" t="str">
        <f>W120 &amp; "-" &amp; Y120</f>
        <v>-</v>
      </c>
      <c r="W120" s="685"/>
      <c r="X120" s="652" t="s">
        <v>85</v>
      </c>
      <c r="Y120" s="1093"/>
      <c r="Z120" s="473" t="s">
        <v>85</v>
      </c>
      <c r="AA120" s="672"/>
      <c r="AB120" s="692"/>
      <c r="AC120" s="721" t="str">
        <f>strCheckDate(O120:AA120)</f>
        <v/>
      </c>
      <c r="AD120" s="721"/>
      <c r="AE120" s="721"/>
      <c r="AF120" s="724"/>
      <c r="AG120" s="721"/>
      <c r="AH120" s="721"/>
      <c r="AI120" s="721"/>
      <c r="AJ120" s="721"/>
      <c r="AK120" s="721"/>
      <c r="AL120" s="721"/>
      <c r="AM120" s="721"/>
      <c r="AN120" s="721"/>
    </row>
    <row r="123" spans="1:40" s="35" customFormat="1" ht="17.100000000000001" customHeight="1">
      <c r="G123" s="35" t="s">
        <v>13</v>
      </c>
      <c r="I123" s="35" t="s">
        <v>69</v>
      </c>
      <c r="U123" s="158"/>
    </row>
    <row r="124" spans="1:40" ht="17.100000000000001" customHeight="1">
      <c r="T124" s="122"/>
      <c r="U124" s="43"/>
    </row>
    <row r="125" spans="1:40" s="525" customFormat="1" ht="22.5">
      <c r="A125" s="1237">
        <v>1</v>
      </c>
      <c r="B125" s="942"/>
      <c r="C125" s="942"/>
      <c r="D125" s="942"/>
      <c r="E125" s="943"/>
      <c r="F125" s="944"/>
      <c r="G125" s="944"/>
      <c r="H125" s="944"/>
      <c r="I125" s="945"/>
      <c r="J125" s="940"/>
      <c r="K125" s="947"/>
      <c r="L125" s="595">
        <f>mergeValue(A125)</f>
        <v>1</v>
      </c>
      <c r="M125" s="643" t="s">
        <v>20</v>
      </c>
      <c r="N125" s="582"/>
      <c r="O125" s="1250"/>
      <c r="P125" s="1250"/>
      <c r="Q125" s="1250"/>
      <c r="R125" s="1250"/>
      <c r="S125" s="1250"/>
      <c r="T125" s="1250"/>
      <c r="U125" s="1250"/>
      <c r="V125" s="1250"/>
      <c r="W125" s="632" t="s">
        <v>660</v>
      </c>
      <c r="X125" s="587"/>
      <c r="Y125" s="587"/>
      <c r="Z125" s="587"/>
      <c r="AA125" s="587"/>
      <c r="AB125" s="587"/>
      <c r="AC125" s="587"/>
      <c r="AD125" s="587"/>
      <c r="AE125" s="587"/>
      <c r="AF125" s="587"/>
      <c r="AG125" s="587"/>
      <c r="AH125" s="587"/>
    </row>
    <row r="126" spans="1:40" s="525" customFormat="1" ht="22.5">
      <c r="A126" s="1237"/>
      <c r="B126" s="1237">
        <v>1</v>
      </c>
      <c r="C126" s="942"/>
      <c r="D126" s="942"/>
      <c r="E126" s="944"/>
      <c r="F126" s="944"/>
      <c r="G126" s="944"/>
      <c r="H126" s="944"/>
      <c r="I126" s="939"/>
      <c r="J126" s="938"/>
      <c r="K126" s="941"/>
      <c r="L126" s="595" t="str">
        <f>mergeValue(A126) &amp;"."&amp; mergeValue(B126)</f>
        <v>1.1</v>
      </c>
      <c r="M126" s="548" t="s">
        <v>16</v>
      </c>
      <c r="N126" s="582"/>
      <c r="O126" s="1250"/>
      <c r="P126" s="1250"/>
      <c r="Q126" s="1250"/>
      <c r="R126" s="1250"/>
      <c r="S126" s="1250"/>
      <c r="T126" s="1250"/>
      <c r="U126" s="1250"/>
      <c r="V126" s="1250"/>
      <c r="W126" s="632" t="s">
        <v>478</v>
      </c>
      <c r="X126" s="587"/>
      <c r="Y126" s="587"/>
      <c r="Z126" s="587"/>
      <c r="AA126" s="587"/>
      <c r="AB126" s="587"/>
      <c r="AC126" s="587"/>
      <c r="AD126" s="587"/>
      <c r="AE126" s="587"/>
      <c r="AF126" s="587"/>
      <c r="AG126" s="587"/>
      <c r="AH126" s="587"/>
    </row>
    <row r="127" spans="1:40" s="525" customFormat="1" ht="22.5">
      <c r="A127" s="1237"/>
      <c r="B127" s="1237"/>
      <c r="C127" s="1237">
        <v>1</v>
      </c>
      <c r="D127" s="942"/>
      <c r="E127" s="944"/>
      <c r="F127" s="944"/>
      <c r="G127" s="944"/>
      <c r="H127" s="944"/>
      <c r="I127" s="946"/>
      <c r="J127" s="938"/>
      <c r="K127" s="941"/>
      <c r="L127" s="595" t="str">
        <f>mergeValue(A127) &amp;"."&amp; mergeValue(B127)&amp;"."&amp; mergeValue(C127)</f>
        <v>1.1.1</v>
      </c>
      <c r="M127" s="549" t="s">
        <v>7</v>
      </c>
      <c r="N127" s="582"/>
      <c r="O127" s="1250"/>
      <c r="P127" s="1250"/>
      <c r="Q127" s="1250"/>
      <c r="R127" s="1250"/>
      <c r="S127" s="1250"/>
      <c r="T127" s="1250"/>
      <c r="U127" s="1250"/>
      <c r="V127" s="1250"/>
      <c r="W127" s="632" t="s">
        <v>635</v>
      </c>
      <c r="X127" s="587"/>
      <c r="Y127" s="587"/>
      <c r="Z127" s="587"/>
      <c r="AA127" s="587"/>
      <c r="AB127" s="587"/>
      <c r="AC127" s="587"/>
      <c r="AD127" s="587"/>
      <c r="AE127" s="587"/>
      <c r="AF127" s="587"/>
      <c r="AG127" s="587"/>
      <c r="AH127" s="587"/>
    </row>
    <row r="128" spans="1:40" s="525" customFormat="1" ht="22.5">
      <c r="A128" s="1237"/>
      <c r="B128" s="1237"/>
      <c r="C128" s="1237"/>
      <c r="D128" s="1237">
        <v>1</v>
      </c>
      <c r="E128" s="944"/>
      <c r="F128" s="944"/>
      <c r="G128" s="944"/>
      <c r="H128" s="944"/>
      <c r="I128" s="946"/>
      <c r="J128" s="938"/>
      <c r="K128" s="941"/>
      <c r="L128" s="595" t="str">
        <f>mergeValue(A128) &amp;"."&amp; mergeValue(B128)&amp;"."&amp; mergeValue(C128)&amp;"."&amp; mergeValue(D128)</f>
        <v>1.1.1.1</v>
      </c>
      <c r="M128" s="550" t="s">
        <v>22</v>
      </c>
      <c r="N128" s="582"/>
      <c r="O128" s="1250"/>
      <c r="P128" s="1250"/>
      <c r="Q128" s="1250"/>
      <c r="R128" s="1250"/>
      <c r="S128" s="1250"/>
      <c r="T128" s="1250"/>
      <c r="U128" s="1250"/>
      <c r="V128" s="1250"/>
      <c r="W128" s="632" t="s">
        <v>636</v>
      </c>
      <c r="X128" s="587"/>
      <c r="Y128" s="587"/>
      <c r="Z128" s="587"/>
      <c r="AA128" s="587"/>
      <c r="AB128" s="587"/>
      <c r="AC128" s="587"/>
      <c r="AD128" s="587"/>
      <c r="AE128" s="587"/>
      <c r="AF128" s="587"/>
      <c r="AG128" s="587"/>
      <c r="AH128" s="587"/>
    </row>
    <row r="129" spans="1:34" s="525" customFormat="1" ht="11.25" hidden="1" customHeight="1">
      <c r="A129" s="1237"/>
      <c r="B129" s="1237"/>
      <c r="C129" s="1237"/>
      <c r="D129" s="1237"/>
      <c r="E129" s="1237">
        <v>1</v>
      </c>
      <c r="F129" s="944"/>
      <c r="G129" s="944"/>
      <c r="H129" s="942">
        <v>1</v>
      </c>
      <c r="I129" s="1237">
        <v>1</v>
      </c>
      <c r="J129" s="944"/>
      <c r="K129" s="949"/>
      <c r="L129" s="595"/>
      <c r="M129" s="556"/>
      <c r="N129" s="583"/>
      <c r="O129" s="633"/>
      <c r="P129" s="633"/>
      <c r="Q129" s="633"/>
      <c r="R129" s="633"/>
      <c r="S129" s="633"/>
      <c r="T129" s="633"/>
      <c r="U129" s="633"/>
      <c r="V129" s="510"/>
      <c r="W129" s="561"/>
      <c r="X129" s="587"/>
      <c r="Y129" s="587"/>
      <c r="Z129" s="587"/>
      <c r="AA129" s="587"/>
      <c r="AB129" s="587"/>
      <c r="AC129" s="587"/>
      <c r="AD129" s="587"/>
      <c r="AE129" s="587"/>
      <c r="AF129" s="587"/>
      <c r="AG129" s="587"/>
      <c r="AH129" s="587"/>
    </row>
    <row r="130" spans="1:34" s="525" customFormat="1" ht="90">
      <c r="A130" s="1237"/>
      <c r="B130" s="1237"/>
      <c r="C130" s="1237"/>
      <c r="D130" s="1237"/>
      <c r="E130" s="1237"/>
      <c r="F130" s="1237">
        <v>1</v>
      </c>
      <c r="G130" s="942"/>
      <c r="H130" s="942"/>
      <c r="I130" s="1237"/>
      <c r="J130" s="1237">
        <v>1</v>
      </c>
      <c r="K130" s="950"/>
      <c r="L130" s="595" t="str">
        <f>mergeValue(A130) &amp;"."&amp; mergeValue(B130)&amp;"."&amp; mergeValue(C130)&amp;"."&amp; mergeValue(D130)&amp;"."&amp;  mergeValue(F130)</f>
        <v>1.1.1.1.1</v>
      </c>
      <c r="M130" s="557" t="s">
        <v>10</v>
      </c>
      <c r="N130" s="583"/>
      <c r="O130" s="1239"/>
      <c r="P130" s="1239"/>
      <c r="Q130" s="1239"/>
      <c r="R130" s="1239"/>
      <c r="S130" s="1239"/>
      <c r="T130" s="1239"/>
      <c r="U130" s="1239"/>
      <c r="V130" s="1239"/>
      <c r="W130" s="632" t="s">
        <v>637</v>
      </c>
      <c r="X130" s="587"/>
      <c r="Y130" s="591" t="str">
        <f>strCheckUnique(Z130:Z133)</f>
        <v/>
      </c>
      <c r="Z130" s="587"/>
      <c r="AA130" s="591"/>
      <c r="AB130" s="587"/>
      <c r="AC130" s="587"/>
      <c r="AD130" s="587"/>
      <c r="AE130" s="587"/>
      <c r="AF130" s="587"/>
      <c r="AG130" s="587"/>
      <c r="AH130" s="587"/>
    </row>
    <row r="131" spans="1:34" s="525" customFormat="1" ht="191.25" customHeight="1">
      <c r="A131" s="1237"/>
      <c r="B131" s="1237"/>
      <c r="C131" s="1237"/>
      <c r="D131" s="1237"/>
      <c r="E131" s="1237"/>
      <c r="F131" s="1237"/>
      <c r="G131" s="942">
        <v>1</v>
      </c>
      <c r="H131" s="942"/>
      <c r="I131" s="1237"/>
      <c r="J131" s="1237"/>
      <c r="K131" s="950">
        <v>1</v>
      </c>
      <c r="L131" s="595" t="str">
        <f>mergeValue(A131) &amp;"."&amp; mergeValue(B131)&amp;"."&amp; mergeValue(C131)&amp;"."&amp; mergeValue(D131)&amp;"."&amp; mergeValue(F131)&amp;"."&amp; mergeValue(G131)</f>
        <v>1.1.1.1.1.1</v>
      </c>
      <c r="M131" s="1071"/>
      <c r="N131" s="588"/>
      <c r="O131" s="564"/>
      <c r="P131" s="564"/>
      <c r="Q131" s="1096"/>
      <c r="R131" s="1243"/>
      <c r="S131" s="1233" t="s">
        <v>84</v>
      </c>
      <c r="T131" s="1243"/>
      <c r="U131" s="1233" t="s">
        <v>85</v>
      </c>
      <c r="V131" s="580"/>
      <c r="W131" s="1207" t="s">
        <v>661</v>
      </c>
      <c r="X131" s="587" t="str">
        <f>strCheckDate(O132:V132)</f>
        <v/>
      </c>
      <c r="Y131" s="591"/>
      <c r="Z131" s="591" t="str">
        <f>IF(M131="","",M131 )</f>
        <v/>
      </c>
      <c r="AA131" s="591"/>
      <c r="AB131" s="591"/>
      <c r="AC131" s="591"/>
      <c r="AD131" s="587"/>
      <c r="AE131" s="587"/>
      <c r="AF131" s="587"/>
      <c r="AG131" s="587"/>
      <c r="AH131" s="587"/>
    </row>
    <row r="132" spans="1:34" s="525" customFormat="1" ht="0.2" customHeight="1">
      <c r="A132" s="1237"/>
      <c r="B132" s="1237"/>
      <c r="C132" s="1237"/>
      <c r="D132" s="1237"/>
      <c r="E132" s="1237"/>
      <c r="F132" s="1237"/>
      <c r="G132" s="942"/>
      <c r="H132" s="942"/>
      <c r="I132" s="1237"/>
      <c r="J132" s="1237"/>
      <c r="K132" s="950"/>
      <c r="L132" s="602"/>
      <c r="M132" s="648"/>
      <c r="N132" s="588"/>
      <c r="O132" s="564"/>
      <c r="P132" s="564"/>
      <c r="Q132" s="586" t="str">
        <f>R131 &amp; "-" &amp; T131</f>
        <v>-</v>
      </c>
      <c r="R132" s="1232"/>
      <c r="S132" s="1233"/>
      <c r="T132" s="1232"/>
      <c r="U132" s="1233"/>
      <c r="V132" s="580"/>
      <c r="W132" s="1207"/>
      <c r="X132" s="587"/>
      <c r="Y132" s="587"/>
      <c r="Z132" s="587"/>
      <c r="AA132" s="587"/>
      <c r="AB132" s="587"/>
      <c r="AC132" s="587"/>
      <c r="AD132" s="587"/>
      <c r="AE132" s="587"/>
      <c r="AF132" s="587"/>
      <c r="AG132" s="587"/>
      <c r="AH132" s="587"/>
    </row>
    <row r="133" spans="1:34" s="524" customFormat="1" ht="15" customHeight="1">
      <c r="A133" s="1237"/>
      <c r="B133" s="1237"/>
      <c r="C133" s="1237"/>
      <c r="D133" s="1237"/>
      <c r="E133" s="1237"/>
      <c r="F133" s="1237"/>
      <c r="G133" s="944"/>
      <c r="H133" s="942"/>
      <c r="I133" s="1237"/>
      <c r="J133" s="1237"/>
      <c r="K133" s="949"/>
      <c r="L133" s="540"/>
      <c r="M133" s="558" t="s">
        <v>25</v>
      </c>
      <c r="N133" s="553"/>
      <c r="O133" s="547"/>
      <c r="P133" s="547"/>
      <c r="Q133" s="547"/>
      <c r="R133" s="575"/>
      <c r="S133" s="566"/>
      <c r="T133" s="565"/>
      <c r="U133" s="553"/>
      <c r="V133" s="562"/>
      <c r="W133" s="1207"/>
      <c r="X133" s="589"/>
      <c r="Y133" s="589"/>
      <c r="Z133" s="589"/>
      <c r="AA133" s="589"/>
      <c r="AB133" s="589"/>
      <c r="AC133" s="589"/>
      <c r="AD133" s="589"/>
      <c r="AE133" s="589"/>
      <c r="AF133" s="589"/>
      <c r="AG133" s="589"/>
      <c r="AH133" s="589"/>
    </row>
    <row r="134" spans="1:34" s="524" customFormat="1" ht="15" customHeight="1">
      <c r="A134" s="1237"/>
      <c r="B134" s="1237"/>
      <c r="C134" s="1237"/>
      <c r="D134" s="1237"/>
      <c r="E134" s="1237"/>
      <c r="F134" s="944"/>
      <c r="G134" s="944"/>
      <c r="H134" s="942"/>
      <c r="I134" s="1237"/>
      <c r="J134" s="944"/>
      <c r="K134" s="949"/>
      <c r="L134" s="540"/>
      <c r="M134" s="553" t="s">
        <v>11</v>
      </c>
      <c r="N134" s="552"/>
      <c r="O134" s="547"/>
      <c r="P134" s="547"/>
      <c r="Q134" s="547"/>
      <c r="R134" s="575"/>
      <c r="S134" s="566"/>
      <c r="T134" s="565"/>
      <c r="U134" s="552"/>
      <c r="V134" s="566"/>
      <c r="W134" s="562"/>
      <c r="X134" s="589"/>
      <c r="Y134" s="589"/>
      <c r="Z134" s="589"/>
      <c r="AA134" s="589"/>
      <c r="AB134" s="589"/>
      <c r="AC134" s="589"/>
      <c r="AD134" s="589"/>
      <c r="AE134" s="589"/>
      <c r="AF134" s="589"/>
      <c r="AG134" s="589"/>
      <c r="AH134" s="589"/>
    </row>
    <row r="135" spans="1:34" s="524" customFormat="1" ht="0.2" customHeight="1">
      <c r="A135" s="1237"/>
      <c r="B135" s="1237"/>
      <c r="C135" s="1237"/>
      <c r="D135" s="1237"/>
      <c r="E135" s="948"/>
      <c r="F135" s="944"/>
      <c r="G135" s="944"/>
      <c r="H135" s="944"/>
      <c r="I135" s="940"/>
      <c r="J135" s="937"/>
      <c r="K135" s="947"/>
      <c r="L135" s="540"/>
      <c r="M135" s="553"/>
      <c r="N135" s="551"/>
      <c r="O135" s="547"/>
      <c r="P135" s="547"/>
      <c r="Q135" s="547"/>
      <c r="R135" s="575"/>
      <c r="S135" s="566"/>
      <c r="T135" s="565"/>
      <c r="U135" s="551"/>
      <c r="V135" s="566"/>
      <c r="W135" s="562"/>
      <c r="X135" s="589"/>
      <c r="Y135" s="589"/>
      <c r="Z135" s="589"/>
      <c r="AA135" s="589"/>
      <c r="AB135" s="589"/>
      <c r="AC135" s="589"/>
      <c r="AD135" s="589"/>
      <c r="AE135" s="589"/>
      <c r="AF135" s="589"/>
      <c r="AG135" s="589"/>
      <c r="AH135" s="589"/>
    </row>
    <row r="136" spans="1:34" s="524" customFormat="1" ht="15" customHeight="1">
      <c r="A136" s="1237"/>
      <c r="B136" s="1237"/>
      <c r="C136" s="1237"/>
      <c r="D136" s="948"/>
      <c r="E136" s="948"/>
      <c r="F136" s="944"/>
      <c r="G136" s="944"/>
      <c r="H136" s="944"/>
      <c r="I136" s="940"/>
      <c r="J136" s="937"/>
      <c r="K136" s="947"/>
      <c r="L136" s="540"/>
      <c r="M136" s="552" t="s">
        <v>17</v>
      </c>
      <c r="N136" s="551"/>
      <c r="O136" s="547"/>
      <c r="P136" s="547"/>
      <c r="Q136" s="547"/>
      <c r="R136" s="575"/>
      <c r="S136" s="566"/>
      <c r="T136" s="565"/>
      <c r="U136" s="551"/>
      <c r="V136" s="566"/>
      <c r="W136" s="562"/>
      <c r="X136" s="589"/>
      <c r="Y136" s="589"/>
      <c r="Z136" s="589"/>
      <c r="AA136" s="589"/>
      <c r="AB136" s="589"/>
      <c r="AC136" s="589"/>
      <c r="AD136" s="589"/>
      <c r="AE136" s="589"/>
      <c r="AF136" s="589"/>
      <c r="AG136" s="589"/>
      <c r="AH136" s="589"/>
    </row>
    <row r="137" spans="1:34" s="524" customFormat="1" ht="15" customHeight="1">
      <c r="A137" s="1237"/>
      <c r="B137" s="1237"/>
      <c r="C137" s="948"/>
      <c r="D137" s="948"/>
      <c r="E137" s="948"/>
      <c r="F137" s="948"/>
      <c r="G137" s="953"/>
      <c r="H137" s="940"/>
      <c r="I137" s="951"/>
      <c r="J137" s="937"/>
      <c r="K137" s="952"/>
      <c r="L137" s="540"/>
      <c r="M137" s="551" t="s">
        <v>18</v>
      </c>
      <c r="N137" s="551"/>
      <c r="O137" s="547"/>
      <c r="P137" s="547"/>
      <c r="Q137" s="547"/>
      <c r="R137" s="575"/>
      <c r="S137" s="566"/>
      <c r="T137" s="565"/>
      <c r="U137" s="551"/>
      <c r="V137" s="566"/>
      <c r="W137" s="562"/>
      <c r="X137" s="589"/>
      <c r="Y137" s="589"/>
      <c r="Z137" s="589"/>
      <c r="AA137" s="589"/>
      <c r="AB137" s="589"/>
      <c r="AC137" s="589"/>
      <c r="AD137" s="589"/>
      <c r="AE137" s="589"/>
      <c r="AF137" s="589"/>
      <c r="AG137" s="589"/>
      <c r="AH137" s="589"/>
    </row>
    <row r="138" spans="1:34" s="524" customFormat="1" ht="15" customHeight="1">
      <c r="A138" s="1237"/>
      <c r="B138" s="948"/>
      <c r="C138" s="948"/>
      <c r="D138" s="948"/>
      <c r="E138" s="948"/>
      <c r="F138" s="948"/>
      <c r="G138" s="953"/>
      <c r="H138" s="940"/>
      <c r="I138" s="940"/>
      <c r="J138" s="937"/>
      <c r="K138" s="947"/>
      <c r="L138" s="540"/>
      <c r="M138" s="560" t="s">
        <v>19</v>
      </c>
      <c r="N138" s="551"/>
      <c r="O138" s="547"/>
      <c r="P138" s="547"/>
      <c r="Q138" s="547"/>
      <c r="R138" s="575"/>
      <c r="S138" s="566"/>
      <c r="T138" s="565"/>
      <c r="U138" s="551"/>
      <c r="V138" s="566"/>
      <c r="W138" s="562"/>
      <c r="X138" s="589"/>
      <c r="Y138" s="589"/>
      <c r="Z138" s="589"/>
      <c r="AA138" s="589"/>
      <c r="AB138" s="589"/>
      <c r="AC138" s="589"/>
      <c r="AD138" s="589"/>
      <c r="AE138" s="589"/>
      <c r="AF138" s="589"/>
      <c r="AG138" s="589"/>
      <c r="AH138" s="589"/>
    </row>
    <row r="139" spans="1:34" s="524" customFormat="1" ht="15" customHeight="1">
      <c r="A139" s="936"/>
      <c r="B139" s="936"/>
      <c r="C139" s="936"/>
      <c r="D139" s="936"/>
      <c r="E139" s="936"/>
      <c r="F139" s="936"/>
      <c r="G139" s="936"/>
      <c r="H139" s="936"/>
      <c r="I139" s="936"/>
      <c r="J139" s="936"/>
      <c r="K139" s="936"/>
      <c r="L139" s="494"/>
      <c r="M139" s="567" t="s">
        <v>309</v>
      </c>
      <c r="N139" s="551"/>
      <c r="O139" s="547"/>
      <c r="P139" s="547"/>
      <c r="Q139" s="547"/>
      <c r="R139" s="575"/>
      <c r="S139" s="566"/>
      <c r="T139" s="565"/>
      <c r="U139" s="551"/>
      <c r="V139" s="566"/>
      <c r="W139" s="562"/>
      <c r="X139" s="589"/>
      <c r="Y139" s="589"/>
      <c r="Z139" s="589"/>
      <c r="AA139" s="589"/>
      <c r="AB139" s="589"/>
      <c r="AC139" s="589"/>
      <c r="AD139" s="589"/>
      <c r="AE139" s="589"/>
      <c r="AF139" s="589"/>
      <c r="AG139" s="589"/>
      <c r="AH139" s="589"/>
    </row>
    <row r="140" spans="1:34" ht="17.100000000000001" customHeight="1">
      <c r="X140" s="204"/>
      <c r="Y140" s="204"/>
      <c r="Z140" s="204"/>
      <c r="AA140" s="204"/>
      <c r="AB140" s="204"/>
      <c r="AC140" s="204"/>
      <c r="AD140" s="204"/>
      <c r="AE140" s="204"/>
      <c r="AF140" s="204"/>
      <c r="AG140" s="204"/>
      <c r="AH140" s="204"/>
    </row>
    <row r="141" spans="1:34" s="35" customFormat="1" ht="17.100000000000001" customHeight="1">
      <c r="G141" s="35" t="s">
        <v>13</v>
      </c>
      <c r="I141" s="35" t="s">
        <v>183</v>
      </c>
      <c r="V141" s="158"/>
      <c r="X141" s="217"/>
      <c r="Y141" s="217"/>
      <c r="Z141" s="217"/>
      <c r="AA141" s="217"/>
      <c r="AB141" s="217"/>
      <c r="AC141" s="217"/>
      <c r="AD141" s="217"/>
      <c r="AE141" s="217"/>
      <c r="AF141" s="217"/>
      <c r="AG141" s="217"/>
      <c r="AH141" s="217"/>
    </row>
    <row r="142" spans="1:34" ht="17.100000000000001" customHeight="1">
      <c r="T142" s="122"/>
      <c r="U142" s="43"/>
      <c r="X142" s="204"/>
      <c r="Y142" s="204"/>
      <c r="Z142" s="204"/>
      <c r="AA142" s="204"/>
      <c r="AB142" s="204"/>
      <c r="AC142" s="204"/>
      <c r="AD142" s="204"/>
      <c r="AE142" s="204"/>
      <c r="AF142" s="204"/>
      <c r="AG142" s="204"/>
      <c r="AH142" s="204"/>
    </row>
    <row r="143" spans="1:34" s="525" customFormat="1" ht="22.5">
      <c r="A143" s="1237">
        <v>1</v>
      </c>
      <c r="B143" s="960"/>
      <c r="C143" s="960"/>
      <c r="D143" s="960"/>
      <c r="E143" s="961"/>
      <c r="F143" s="962"/>
      <c r="G143" s="962"/>
      <c r="H143" s="962"/>
      <c r="I143" s="963"/>
      <c r="J143" s="958"/>
      <c r="K143" s="965"/>
      <c r="L143" s="595">
        <f>mergeValue(A143)</f>
        <v>1</v>
      </c>
      <c r="M143" s="643" t="s">
        <v>20</v>
      </c>
      <c r="N143" s="582"/>
      <c r="O143" s="1250"/>
      <c r="P143" s="1250"/>
      <c r="Q143" s="1250"/>
      <c r="R143" s="1250"/>
      <c r="S143" s="1250"/>
      <c r="T143" s="1250"/>
      <c r="U143" s="1250"/>
      <c r="V143" s="1250"/>
      <c r="W143" s="632" t="s">
        <v>660</v>
      </c>
      <c r="X143" s="587"/>
      <c r="Y143" s="587"/>
      <c r="Z143" s="587"/>
      <c r="AA143" s="587"/>
      <c r="AB143" s="587"/>
      <c r="AC143" s="587"/>
      <c r="AD143" s="587"/>
      <c r="AE143" s="587"/>
      <c r="AF143" s="587"/>
      <c r="AG143" s="587"/>
      <c r="AH143" s="587"/>
    </row>
    <row r="144" spans="1:34" s="525" customFormat="1" ht="22.5">
      <c r="A144" s="1237"/>
      <c r="B144" s="1237">
        <v>1</v>
      </c>
      <c r="C144" s="960"/>
      <c r="D144" s="960"/>
      <c r="E144" s="962"/>
      <c r="F144" s="962"/>
      <c r="G144" s="962"/>
      <c r="H144" s="962"/>
      <c r="I144" s="957"/>
      <c r="J144" s="956"/>
      <c r="K144" s="959"/>
      <c r="L144" s="595" t="str">
        <f>mergeValue(A144) &amp;"."&amp; mergeValue(B144)</f>
        <v>1.1</v>
      </c>
      <c r="M144" s="548" t="s">
        <v>16</v>
      </c>
      <c r="N144" s="582"/>
      <c r="O144" s="1250"/>
      <c r="P144" s="1250"/>
      <c r="Q144" s="1250"/>
      <c r="R144" s="1250"/>
      <c r="S144" s="1250"/>
      <c r="T144" s="1250"/>
      <c r="U144" s="1250"/>
      <c r="V144" s="1250"/>
      <c r="W144" s="632" t="s">
        <v>478</v>
      </c>
      <c r="X144" s="587"/>
      <c r="Y144" s="587"/>
      <c r="Z144" s="587"/>
      <c r="AA144" s="587"/>
      <c r="AB144" s="587"/>
      <c r="AC144" s="587"/>
      <c r="AD144" s="587"/>
      <c r="AE144" s="587"/>
      <c r="AF144" s="587"/>
      <c r="AG144" s="587"/>
      <c r="AH144" s="587"/>
    </row>
    <row r="145" spans="1:35" s="525" customFormat="1" ht="22.5">
      <c r="A145" s="1237"/>
      <c r="B145" s="1237"/>
      <c r="C145" s="1237">
        <v>1</v>
      </c>
      <c r="D145" s="960"/>
      <c r="E145" s="962"/>
      <c r="F145" s="962"/>
      <c r="G145" s="962"/>
      <c r="H145" s="962"/>
      <c r="I145" s="964"/>
      <c r="J145" s="956"/>
      <c r="K145" s="959"/>
      <c r="L145" s="595" t="str">
        <f>mergeValue(A145) &amp;"."&amp; mergeValue(B145)&amp;"."&amp; mergeValue(C145)</f>
        <v>1.1.1</v>
      </c>
      <c r="M145" s="549" t="s">
        <v>7</v>
      </c>
      <c r="N145" s="582"/>
      <c r="O145" s="1250"/>
      <c r="P145" s="1250"/>
      <c r="Q145" s="1250"/>
      <c r="R145" s="1250"/>
      <c r="S145" s="1250"/>
      <c r="T145" s="1250"/>
      <c r="U145" s="1250"/>
      <c r="V145" s="1250"/>
      <c r="W145" s="632" t="s">
        <v>635</v>
      </c>
      <c r="X145" s="587"/>
      <c r="Y145" s="587"/>
      <c r="Z145" s="587"/>
      <c r="AA145" s="587"/>
      <c r="AB145" s="587"/>
      <c r="AC145" s="587"/>
      <c r="AD145" s="587"/>
      <c r="AE145" s="587"/>
      <c r="AF145" s="587"/>
      <c r="AG145" s="587"/>
      <c r="AH145" s="587"/>
    </row>
    <row r="146" spans="1:35" s="525" customFormat="1" ht="22.5">
      <c r="A146" s="1237"/>
      <c r="B146" s="1237"/>
      <c r="C146" s="1237"/>
      <c r="D146" s="1237">
        <v>1</v>
      </c>
      <c r="E146" s="962"/>
      <c r="F146" s="962"/>
      <c r="G146" s="962"/>
      <c r="H146" s="962"/>
      <c r="I146" s="964"/>
      <c r="J146" s="956"/>
      <c r="K146" s="959"/>
      <c r="L146" s="595" t="str">
        <f>mergeValue(A146) &amp;"."&amp; mergeValue(B146)&amp;"."&amp; mergeValue(C146)&amp;"."&amp; mergeValue(D146)</f>
        <v>1.1.1.1</v>
      </c>
      <c r="M146" s="550" t="s">
        <v>22</v>
      </c>
      <c r="N146" s="582"/>
      <c r="O146" s="1250"/>
      <c r="P146" s="1250"/>
      <c r="Q146" s="1250"/>
      <c r="R146" s="1250"/>
      <c r="S146" s="1250"/>
      <c r="T146" s="1250"/>
      <c r="U146" s="1250"/>
      <c r="V146" s="1250"/>
      <c r="W146" s="632" t="s">
        <v>636</v>
      </c>
      <c r="X146" s="587"/>
      <c r="Y146" s="587"/>
      <c r="Z146" s="587"/>
      <c r="AA146" s="587"/>
      <c r="AB146" s="587"/>
      <c r="AC146" s="587"/>
      <c r="AD146" s="587"/>
      <c r="AE146" s="587"/>
      <c r="AF146" s="587"/>
      <c r="AG146" s="587"/>
      <c r="AH146" s="587"/>
    </row>
    <row r="147" spans="1:35" s="525" customFormat="1" ht="11.25" hidden="1" customHeight="1">
      <c r="A147" s="1237"/>
      <c r="B147" s="1237"/>
      <c r="C147" s="1237"/>
      <c r="D147" s="1237"/>
      <c r="E147" s="1237">
        <v>1</v>
      </c>
      <c r="F147" s="962"/>
      <c r="G147" s="962"/>
      <c r="H147" s="960">
        <v>1</v>
      </c>
      <c r="I147" s="1237">
        <v>1</v>
      </c>
      <c r="J147" s="962"/>
      <c r="K147" s="967"/>
      <c r="L147" s="595"/>
      <c r="M147" s="556"/>
      <c r="N147" s="583"/>
      <c r="O147" s="633"/>
      <c r="P147" s="633"/>
      <c r="Q147" s="633"/>
      <c r="R147" s="633"/>
      <c r="S147" s="633"/>
      <c r="T147" s="633"/>
      <c r="U147" s="633"/>
      <c r="V147" s="510"/>
      <c r="W147" s="561"/>
      <c r="X147" s="587"/>
      <c r="Y147" s="587"/>
      <c r="Z147" s="587"/>
      <c r="AA147" s="587"/>
      <c r="AB147" s="587"/>
      <c r="AC147" s="587"/>
      <c r="AD147" s="587"/>
      <c r="AE147" s="587"/>
      <c r="AF147" s="587"/>
      <c r="AG147" s="587"/>
      <c r="AH147" s="587"/>
    </row>
    <row r="148" spans="1:35" s="525" customFormat="1" ht="90">
      <c r="A148" s="1237"/>
      <c r="B148" s="1237"/>
      <c r="C148" s="1237"/>
      <c r="D148" s="1237"/>
      <c r="E148" s="1237"/>
      <c r="F148" s="1237">
        <v>1</v>
      </c>
      <c r="G148" s="960"/>
      <c r="H148" s="960"/>
      <c r="I148" s="1237"/>
      <c r="J148" s="1237">
        <v>1</v>
      </c>
      <c r="K148" s="968"/>
      <c r="L148" s="595" t="str">
        <f>mergeValue(A148) &amp;"."&amp; mergeValue(B148)&amp;"."&amp; mergeValue(C148)&amp;"."&amp; mergeValue(D148)&amp;"."&amp;  mergeValue(F148)</f>
        <v>1.1.1.1.1</v>
      </c>
      <c r="M148" s="557" t="s">
        <v>10</v>
      </c>
      <c r="N148" s="583"/>
      <c r="O148" s="1239"/>
      <c r="P148" s="1239"/>
      <c r="Q148" s="1239"/>
      <c r="R148" s="1239"/>
      <c r="S148" s="1239"/>
      <c r="T148" s="1239"/>
      <c r="U148" s="1239"/>
      <c r="V148" s="1239"/>
      <c r="W148" s="632" t="s">
        <v>637</v>
      </c>
      <c r="X148" s="587"/>
      <c r="Y148" s="591" t="str">
        <f>strCheckUnique(Z148:Z151)</f>
        <v/>
      </c>
      <c r="Z148" s="587"/>
      <c r="AA148" s="591"/>
      <c r="AB148" s="587"/>
      <c r="AC148" s="587"/>
      <c r="AD148" s="587"/>
      <c r="AE148" s="587"/>
      <c r="AF148" s="587"/>
      <c r="AG148" s="587"/>
      <c r="AH148" s="587"/>
    </row>
    <row r="149" spans="1:35" s="525" customFormat="1" ht="188.25" customHeight="1">
      <c r="A149" s="1237"/>
      <c r="B149" s="1237"/>
      <c r="C149" s="1237"/>
      <c r="D149" s="1237"/>
      <c r="E149" s="1237"/>
      <c r="F149" s="1237"/>
      <c r="G149" s="960">
        <v>1</v>
      </c>
      <c r="H149" s="960"/>
      <c r="I149" s="1237"/>
      <c r="J149" s="1237"/>
      <c r="K149" s="968">
        <v>1</v>
      </c>
      <c r="L149" s="595" t="str">
        <f>mergeValue(A149) &amp;"."&amp; mergeValue(B149)&amp;"."&amp; mergeValue(C149)&amp;"."&amp; mergeValue(D149)&amp;"."&amp; mergeValue(F149)&amp;"."&amp; mergeValue(G149)</f>
        <v>1.1.1.1.1.1</v>
      </c>
      <c r="M149" s="1071"/>
      <c r="N149" s="588"/>
      <c r="O149" s="564"/>
      <c r="P149" s="564"/>
      <c r="Q149" s="1096"/>
      <c r="R149" s="1243"/>
      <c r="S149" s="1233" t="s">
        <v>84</v>
      </c>
      <c r="T149" s="1243"/>
      <c r="U149" s="1233" t="s">
        <v>85</v>
      </c>
      <c r="V149" s="580"/>
      <c r="W149" s="1207" t="s">
        <v>661</v>
      </c>
      <c r="X149" s="587" t="str">
        <f>strCheckDate(O150:V150)</f>
        <v/>
      </c>
      <c r="Y149" s="591"/>
      <c r="Z149" s="591" t="str">
        <f>IF(M149="","",M149 )</f>
        <v/>
      </c>
      <c r="AA149" s="591"/>
      <c r="AB149" s="591"/>
      <c r="AC149" s="591"/>
      <c r="AD149" s="587"/>
      <c r="AE149" s="587"/>
      <c r="AF149" s="587"/>
      <c r="AG149" s="587"/>
      <c r="AH149" s="587"/>
    </row>
    <row r="150" spans="1:35" s="525" customFormat="1" ht="0.2" customHeight="1">
      <c r="A150" s="1237"/>
      <c r="B150" s="1237"/>
      <c r="C150" s="1237"/>
      <c r="D150" s="1237"/>
      <c r="E150" s="1237"/>
      <c r="F150" s="1237"/>
      <c r="G150" s="960"/>
      <c r="H150" s="960"/>
      <c r="I150" s="1237"/>
      <c r="J150" s="1237"/>
      <c r="K150" s="968"/>
      <c r="L150" s="602"/>
      <c r="M150" s="648"/>
      <c r="N150" s="588"/>
      <c r="O150" s="564"/>
      <c r="P150" s="564"/>
      <c r="Q150" s="586" t="str">
        <f>R149 &amp; "-" &amp; T149</f>
        <v>-</v>
      </c>
      <c r="R150" s="1232"/>
      <c r="S150" s="1233"/>
      <c r="T150" s="1232"/>
      <c r="U150" s="1233"/>
      <c r="V150" s="580"/>
      <c r="W150" s="1207"/>
      <c r="X150" s="587"/>
      <c r="Y150" s="587"/>
      <c r="Z150" s="587"/>
      <c r="AA150" s="587"/>
      <c r="AB150" s="587"/>
      <c r="AC150" s="587"/>
      <c r="AD150" s="587"/>
      <c r="AE150" s="587"/>
      <c r="AF150" s="587"/>
      <c r="AG150" s="587"/>
      <c r="AH150" s="587"/>
    </row>
    <row r="151" spans="1:35" s="524" customFormat="1" ht="15" customHeight="1">
      <c r="A151" s="1237"/>
      <c r="B151" s="1237"/>
      <c r="C151" s="1237"/>
      <c r="D151" s="1237"/>
      <c r="E151" s="1237"/>
      <c r="F151" s="1237"/>
      <c r="G151" s="962"/>
      <c r="H151" s="960"/>
      <c r="I151" s="1237"/>
      <c r="J151" s="1237"/>
      <c r="K151" s="967"/>
      <c r="L151" s="540"/>
      <c r="M151" s="558" t="s">
        <v>25</v>
      </c>
      <c r="N151" s="553"/>
      <c r="O151" s="547"/>
      <c r="P151" s="547"/>
      <c r="Q151" s="547"/>
      <c r="R151" s="575"/>
      <c r="S151" s="566"/>
      <c r="T151" s="565"/>
      <c r="U151" s="553"/>
      <c r="V151" s="562"/>
      <c r="W151" s="1207"/>
      <c r="X151" s="589"/>
      <c r="Y151" s="589"/>
      <c r="Z151" s="589"/>
      <c r="AA151" s="589"/>
      <c r="AB151" s="589"/>
      <c r="AC151" s="589"/>
      <c r="AD151" s="589"/>
      <c r="AE151" s="589"/>
      <c r="AF151" s="589"/>
      <c r="AG151" s="589"/>
      <c r="AH151" s="589"/>
    </row>
    <row r="152" spans="1:35" s="524" customFormat="1" ht="15" customHeight="1">
      <c r="A152" s="1237"/>
      <c r="B152" s="1237"/>
      <c r="C152" s="1237"/>
      <c r="D152" s="1237"/>
      <c r="E152" s="1237"/>
      <c r="F152" s="962"/>
      <c r="G152" s="962"/>
      <c r="H152" s="960"/>
      <c r="I152" s="1237"/>
      <c r="J152" s="962"/>
      <c r="K152" s="967"/>
      <c r="L152" s="540"/>
      <c r="M152" s="553" t="s">
        <v>11</v>
      </c>
      <c r="N152" s="552"/>
      <c r="O152" s="547"/>
      <c r="P152" s="547"/>
      <c r="Q152" s="547"/>
      <c r="R152" s="575"/>
      <c r="S152" s="566"/>
      <c r="T152" s="565"/>
      <c r="U152" s="552"/>
      <c r="V152" s="566"/>
      <c r="W152" s="562"/>
      <c r="X152" s="589"/>
      <c r="Y152" s="589"/>
      <c r="Z152" s="589"/>
      <c r="AA152" s="589"/>
      <c r="AB152" s="589"/>
      <c r="AC152" s="589"/>
      <c r="AD152" s="589"/>
      <c r="AE152" s="589"/>
      <c r="AF152" s="589"/>
      <c r="AG152" s="589"/>
      <c r="AH152" s="589"/>
    </row>
    <row r="153" spans="1:35" s="524" customFormat="1" ht="15" hidden="1" customHeight="1">
      <c r="A153" s="1237"/>
      <c r="B153" s="1237"/>
      <c r="C153" s="1237"/>
      <c r="D153" s="1237"/>
      <c r="E153" s="966"/>
      <c r="F153" s="962"/>
      <c r="G153" s="962"/>
      <c r="H153" s="962"/>
      <c r="I153" s="958"/>
      <c r="J153" s="955"/>
      <c r="K153" s="965"/>
      <c r="L153" s="540"/>
      <c r="M153" s="553"/>
      <c r="N153" s="553"/>
      <c r="O153" s="553"/>
      <c r="P153" s="553"/>
      <c r="Q153" s="553"/>
      <c r="R153" s="553"/>
      <c r="S153" s="553"/>
      <c r="T153" s="553"/>
      <c r="U153" s="553"/>
      <c r="V153" s="566"/>
      <c r="W153" s="562"/>
      <c r="X153" s="589"/>
      <c r="Y153" s="589"/>
      <c r="Z153" s="589"/>
      <c r="AA153" s="589"/>
      <c r="AB153" s="589"/>
      <c r="AC153" s="589"/>
      <c r="AD153" s="589"/>
      <c r="AE153" s="589"/>
      <c r="AF153" s="589"/>
      <c r="AG153" s="589"/>
      <c r="AH153" s="589"/>
      <c r="AI153" s="589"/>
    </row>
    <row r="154" spans="1:35" s="524" customFormat="1" ht="15" customHeight="1">
      <c r="A154" s="1237"/>
      <c r="B154" s="1237"/>
      <c r="C154" s="1237"/>
      <c r="D154" s="966"/>
      <c r="E154" s="966"/>
      <c r="F154" s="962"/>
      <c r="G154" s="962"/>
      <c r="H154" s="962"/>
      <c r="I154" s="958"/>
      <c r="J154" s="955"/>
      <c r="K154" s="965"/>
      <c r="L154" s="540"/>
      <c r="M154" s="552" t="s">
        <v>17</v>
      </c>
      <c r="N154" s="551"/>
      <c r="O154" s="547"/>
      <c r="P154" s="547"/>
      <c r="Q154" s="547"/>
      <c r="R154" s="575"/>
      <c r="S154" s="566"/>
      <c r="T154" s="565"/>
      <c r="U154" s="551"/>
      <c r="V154" s="566"/>
      <c r="W154" s="562"/>
      <c r="X154" s="589"/>
      <c r="Y154" s="589"/>
      <c r="Z154" s="589"/>
      <c r="AA154" s="589"/>
      <c r="AB154" s="589"/>
      <c r="AC154" s="589"/>
      <c r="AD154" s="589"/>
      <c r="AE154" s="589"/>
      <c r="AF154" s="589"/>
      <c r="AG154" s="589"/>
      <c r="AH154" s="589"/>
    </row>
    <row r="155" spans="1:35" s="524" customFormat="1" ht="15" customHeight="1">
      <c r="A155" s="1237"/>
      <c r="B155" s="1237"/>
      <c r="C155" s="966"/>
      <c r="D155" s="966"/>
      <c r="E155" s="966"/>
      <c r="F155" s="966"/>
      <c r="G155" s="971"/>
      <c r="H155" s="958"/>
      <c r="I155" s="969"/>
      <c r="J155" s="955"/>
      <c r="K155" s="970"/>
      <c r="L155" s="540"/>
      <c r="M155" s="551" t="s">
        <v>18</v>
      </c>
      <c r="N155" s="551"/>
      <c r="O155" s="547"/>
      <c r="P155" s="547"/>
      <c r="Q155" s="547"/>
      <c r="R155" s="575"/>
      <c r="S155" s="566"/>
      <c r="T155" s="565"/>
      <c r="U155" s="551"/>
      <c r="V155" s="566"/>
      <c r="W155" s="562"/>
      <c r="X155" s="589"/>
      <c r="Y155" s="589"/>
      <c r="Z155" s="589"/>
      <c r="AA155" s="589"/>
      <c r="AB155" s="589"/>
      <c r="AC155" s="589"/>
      <c r="AD155" s="589"/>
      <c r="AE155" s="589"/>
      <c r="AF155" s="589"/>
      <c r="AG155" s="589"/>
      <c r="AH155" s="589"/>
    </row>
    <row r="156" spans="1:35" s="524" customFormat="1" ht="15" customHeight="1">
      <c r="A156" s="1237"/>
      <c r="B156" s="966"/>
      <c r="C156" s="966"/>
      <c r="D156" s="966"/>
      <c r="E156" s="966"/>
      <c r="F156" s="966"/>
      <c r="G156" s="971"/>
      <c r="H156" s="958"/>
      <c r="I156" s="958"/>
      <c r="J156" s="955"/>
      <c r="K156" s="965"/>
      <c r="L156" s="540"/>
      <c r="M156" s="560" t="s">
        <v>19</v>
      </c>
      <c r="N156" s="551"/>
      <c r="O156" s="547"/>
      <c r="P156" s="547"/>
      <c r="Q156" s="547"/>
      <c r="R156" s="575"/>
      <c r="S156" s="566"/>
      <c r="T156" s="565"/>
      <c r="U156" s="551"/>
      <c r="V156" s="566"/>
      <c r="W156" s="562"/>
      <c r="X156" s="589"/>
      <c r="Y156" s="589"/>
      <c r="Z156" s="589"/>
      <c r="AA156" s="589"/>
      <c r="AB156" s="589"/>
      <c r="AC156" s="589"/>
      <c r="AD156" s="589"/>
      <c r="AE156" s="589"/>
      <c r="AF156" s="589"/>
      <c r="AG156" s="589"/>
      <c r="AH156" s="589"/>
    </row>
    <row r="157" spans="1:35" s="524" customFormat="1" ht="15" customHeight="1">
      <c r="A157" s="954"/>
      <c r="B157" s="954"/>
      <c r="C157" s="954"/>
      <c r="D157" s="954"/>
      <c r="E157" s="954"/>
      <c r="F157" s="954"/>
      <c r="G157" s="954"/>
      <c r="H157" s="954"/>
      <c r="I157" s="954"/>
      <c r="J157" s="954"/>
      <c r="K157" s="954"/>
      <c r="L157" s="540"/>
      <c r="M157" s="567" t="s">
        <v>309</v>
      </c>
      <c r="N157" s="551"/>
      <c r="O157" s="547"/>
      <c r="P157" s="547"/>
      <c r="Q157" s="547"/>
      <c r="R157" s="575"/>
      <c r="S157" s="566"/>
      <c r="T157" s="565"/>
      <c r="U157" s="551"/>
      <c r="V157" s="566"/>
      <c r="W157" s="562"/>
      <c r="X157" s="589"/>
      <c r="Y157" s="589"/>
      <c r="Z157" s="589"/>
      <c r="AA157" s="589"/>
      <c r="AB157" s="589"/>
      <c r="AC157" s="589"/>
      <c r="AD157" s="589"/>
      <c r="AE157" s="589"/>
      <c r="AF157" s="589"/>
      <c r="AG157" s="589"/>
      <c r="AH157" s="589"/>
    </row>
    <row r="158" spans="1:35" ht="17.100000000000001" customHeight="1">
      <c r="X158" s="204"/>
      <c r="Y158" s="204"/>
      <c r="Z158" s="204"/>
      <c r="AA158" s="204"/>
      <c r="AB158" s="204"/>
      <c r="AC158" s="204"/>
      <c r="AD158" s="204"/>
      <c r="AE158" s="204"/>
      <c r="AF158" s="204"/>
      <c r="AG158" s="204"/>
      <c r="AH158" s="204"/>
    </row>
    <row r="159" spans="1:35" s="35" customFormat="1" ht="17.100000000000001" customHeight="1">
      <c r="G159" s="35" t="s">
        <v>13</v>
      </c>
      <c r="I159" s="35" t="s">
        <v>184</v>
      </c>
      <c r="V159" s="158"/>
      <c r="X159" s="217"/>
      <c r="Y159" s="217"/>
      <c r="Z159" s="217"/>
      <c r="AA159" s="217"/>
      <c r="AB159" s="217"/>
      <c r="AC159" s="217"/>
      <c r="AD159" s="217"/>
      <c r="AE159" s="217"/>
      <c r="AF159" s="217"/>
      <c r="AG159" s="217"/>
      <c r="AH159" s="217"/>
    </row>
    <row r="160" spans="1:35" ht="17.100000000000001" customHeight="1">
      <c r="T160" s="122"/>
      <c r="U160" s="43"/>
      <c r="X160" s="204"/>
      <c r="Y160" s="204"/>
      <c r="Z160" s="204"/>
      <c r="AA160" s="204"/>
      <c r="AB160" s="204"/>
      <c r="AC160" s="204"/>
      <c r="AD160" s="204"/>
      <c r="AE160" s="204"/>
      <c r="AF160" s="204"/>
      <c r="AG160" s="204"/>
      <c r="AH160" s="204"/>
    </row>
    <row r="161" spans="1:33" s="525" customFormat="1" ht="22.5">
      <c r="A161" s="1237">
        <v>1</v>
      </c>
      <c r="B161" s="903"/>
      <c r="C161" s="903"/>
      <c r="D161" s="903"/>
      <c r="E161" s="904"/>
      <c r="F161" s="905"/>
      <c r="G161" s="905"/>
      <c r="H161" s="905"/>
      <c r="I161" s="906"/>
      <c r="J161" s="901"/>
      <c r="K161" s="908"/>
      <c r="L161" s="595">
        <f>mergeValue(A161)</f>
        <v>1</v>
      </c>
      <c r="M161" s="643" t="s">
        <v>20</v>
      </c>
      <c r="N161" s="582"/>
      <c r="O161" s="1290"/>
      <c r="P161" s="1291"/>
      <c r="Q161" s="1291"/>
      <c r="R161" s="1291"/>
      <c r="S161" s="1291"/>
      <c r="T161" s="1291"/>
      <c r="U161" s="1291"/>
      <c r="V161" s="1292"/>
      <c r="W161" s="632" t="s">
        <v>477</v>
      </c>
      <c r="X161" s="587"/>
      <c r="Y161" s="587"/>
      <c r="Z161" s="587"/>
      <c r="AA161" s="587"/>
      <c r="AB161" s="587"/>
      <c r="AC161" s="587"/>
      <c r="AD161" s="587"/>
      <c r="AE161" s="587"/>
      <c r="AF161" s="587"/>
      <c r="AG161" s="587"/>
    </row>
    <row r="162" spans="1:33" s="525" customFormat="1" ht="22.5">
      <c r="A162" s="1237"/>
      <c r="B162" s="1237">
        <v>1</v>
      </c>
      <c r="C162" s="903"/>
      <c r="D162" s="903"/>
      <c r="E162" s="905"/>
      <c r="F162" s="905"/>
      <c r="G162" s="905"/>
      <c r="H162" s="905"/>
      <c r="I162" s="900"/>
      <c r="J162" s="899"/>
      <c r="K162" s="902"/>
      <c r="L162" s="595" t="str">
        <f>mergeValue(A162) &amp;"."&amp; mergeValue(B162)</f>
        <v>1.1</v>
      </c>
      <c r="M162" s="548" t="s">
        <v>16</v>
      </c>
      <c r="N162" s="582"/>
      <c r="O162" s="1290"/>
      <c r="P162" s="1291"/>
      <c r="Q162" s="1291"/>
      <c r="R162" s="1291"/>
      <c r="S162" s="1291"/>
      <c r="T162" s="1291"/>
      <c r="U162" s="1291"/>
      <c r="V162" s="1292"/>
      <c r="W162" s="632" t="s">
        <v>478</v>
      </c>
      <c r="X162" s="587"/>
      <c r="Y162" s="587"/>
      <c r="Z162" s="587"/>
      <c r="AA162" s="587"/>
      <c r="AB162" s="587"/>
      <c r="AC162" s="587"/>
      <c r="AD162" s="587"/>
      <c r="AE162" s="587"/>
      <c r="AF162" s="587"/>
      <c r="AG162" s="587"/>
    </row>
    <row r="163" spans="1:33" s="525" customFormat="1" ht="22.5">
      <c r="A163" s="1237"/>
      <c r="B163" s="1237"/>
      <c r="C163" s="1237">
        <v>1</v>
      </c>
      <c r="D163" s="903"/>
      <c r="E163" s="905"/>
      <c r="F163" s="905"/>
      <c r="G163" s="905"/>
      <c r="H163" s="905"/>
      <c r="I163" s="907"/>
      <c r="J163" s="899"/>
      <c r="K163" s="902"/>
      <c r="L163" s="595" t="str">
        <f>mergeValue(A163) &amp;"."&amp; mergeValue(B163)&amp;"."&amp; mergeValue(C163)</f>
        <v>1.1.1</v>
      </c>
      <c r="M163" s="549" t="s">
        <v>7</v>
      </c>
      <c r="N163" s="582"/>
      <c r="O163" s="1290"/>
      <c r="P163" s="1291"/>
      <c r="Q163" s="1291"/>
      <c r="R163" s="1291"/>
      <c r="S163" s="1291"/>
      <c r="T163" s="1291"/>
      <c r="U163" s="1291"/>
      <c r="V163" s="1292"/>
      <c r="W163" s="632" t="s">
        <v>635</v>
      </c>
      <c r="X163" s="587"/>
      <c r="Y163" s="587"/>
      <c r="Z163" s="587"/>
      <c r="AA163" s="587"/>
      <c r="AB163" s="587"/>
      <c r="AC163" s="587"/>
      <c r="AD163" s="587"/>
      <c r="AE163" s="587"/>
      <c r="AF163" s="587"/>
      <c r="AG163" s="587"/>
    </row>
    <row r="164" spans="1:33" s="525" customFormat="1" ht="22.5">
      <c r="A164" s="1237"/>
      <c r="B164" s="1237"/>
      <c r="C164" s="1237"/>
      <c r="D164" s="1237">
        <v>1</v>
      </c>
      <c r="E164" s="905"/>
      <c r="F164" s="905"/>
      <c r="G164" s="905"/>
      <c r="H164" s="905"/>
      <c r="I164" s="907"/>
      <c r="J164" s="899"/>
      <c r="K164" s="902"/>
      <c r="L164" s="595" t="str">
        <f>mergeValue(A164) &amp;"."&amp; mergeValue(B164)&amp;"."&amp; mergeValue(C164)&amp;"."&amp; mergeValue(D164)</f>
        <v>1.1.1.1</v>
      </c>
      <c r="M164" s="550" t="s">
        <v>22</v>
      </c>
      <c r="N164" s="582"/>
      <c r="O164" s="1290"/>
      <c r="P164" s="1291"/>
      <c r="Q164" s="1291"/>
      <c r="R164" s="1291"/>
      <c r="S164" s="1291"/>
      <c r="T164" s="1291"/>
      <c r="U164" s="1291"/>
      <c r="V164" s="1292"/>
      <c r="W164" s="632" t="s">
        <v>636</v>
      </c>
      <c r="X164" s="587"/>
      <c r="Y164" s="587"/>
      <c r="Z164" s="587"/>
      <c r="AA164" s="587"/>
      <c r="AB164" s="587"/>
      <c r="AC164" s="587"/>
      <c r="AD164" s="587"/>
      <c r="AE164" s="587"/>
      <c r="AF164" s="587"/>
      <c r="AG164" s="587"/>
    </row>
    <row r="165" spans="1:33" s="525" customFormat="1" ht="101.25">
      <c r="A165" s="1237"/>
      <c r="B165" s="1237"/>
      <c r="C165" s="1237"/>
      <c r="D165" s="1237"/>
      <c r="E165" s="1237">
        <v>1</v>
      </c>
      <c r="F165" s="905"/>
      <c r="G165" s="905"/>
      <c r="H165" s="903">
        <v>1</v>
      </c>
      <c r="I165" s="1237">
        <v>1</v>
      </c>
      <c r="J165" s="905"/>
      <c r="K165" s="910"/>
      <c r="L165" s="595" t="str">
        <f>mergeValue(A165) &amp;"."&amp; mergeValue(B165)&amp;"."&amp; mergeValue(C165)&amp;"."&amp; mergeValue(D165)&amp;"."&amp; mergeValue(E165)</f>
        <v>1.1.1.1.1</v>
      </c>
      <c r="M165" s="556" t="s">
        <v>9</v>
      </c>
      <c r="N165" s="583"/>
      <c r="O165" s="1240"/>
      <c r="P165" s="1241"/>
      <c r="Q165" s="1241"/>
      <c r="R165" s="1241"/>
      <c r="S165" s="1241"/>
      <c r="T165" s="1241"/>
      <c r="U165" s="1241"/>
      <c r="V165" s="1242"/>
      <c r="W165" s="632" t="s">
        <v>640</v>
      </c>
      <c r="X165" s="587"/>
      <c r="Y165" s="587"/>
      <c r="Z165" s="587"/>
      <c r="AA165" s="587"/>
      <c r="AB165" s="587"/>
      <c r="AC165" s="587"/>
      <c r="AD165" s="587"/>
      <c r="AE165" s="587"/>
      <c r="AF165" s="587"/>
      <c r="AG165" s="587"/>
    </row>
    <row r="166" spans="1:33" s="525" customFormat="1" ht="90">
      <c r="A166" s="1237"/>
      <c r="B166" s="1237"/>
      <c r="C166" s="1237"/>
      <c r="D166" s="1237"/>
      <c r="E166" s="1237"/>
      <c r="F166" s="1237">
        <v>1</v>
      </c>
      <c r="G166" s="903"/>
      <c r="H166" s="903"/>
      <c r="I166" s="1237"/>
      <c r="J166" s="1237">
        <v>1</v>
      </c>
      <c r="K166" s="911"/>
      <c r="L166" s="595" t="str">
        <f>mergeValue(A166) &amp;"."&amp; mergeValue(B166)&amp;"."&amp; mergeValue(C166)&amp;"."&amp; mergeValue(D166)&amp;"."&amp; mergeValue(E166)&amp;"."&amp; mergeValue(F166)</f>
        <v>1.1.1.1.1.1</v>
      </c>
      <c r="M166" s="557" t="s">
        <v>10</v>
      </c>
      <c r="N166" s="583"/>
      <c r="O166" s="1240"/>
      <c r="P166" s="1241"/>
      <c r="Q166" s="1241"/>
      <c r="R166" s="1241"/>
      <c r="S166" s="1241"/>
      <c r="T166" s="1241"/>
      <c r="U166" s="1241"/>
      <c r="V166" s="1242"/>
      <c r="W166" s="632" t="s">
        <v>638</v>
      </c>
      <c r="X166" s="587"/>
      <c r="Y166" s="591" t="str">
        <f>strCheckUnique(Z166:Z169)</f>
        <v/>
      </c>
      <c r="Z166" s="587"/>
      <c r="AA166" s="591" t="str">
        <f>IF(O166="","",O166 &amp; ":_")</f>
        <v/>
      </c>
      <c r="AB166" s="587"/>
      <c r="AC166" s="587"/>
      <c r="AD166" s="587"/>
      <c r="AE166" s="587"/>
      <c r="AF166" s="587"/>
      <c r="AG166" s="587"/>
    </row>
    <row r="167" spans="1:33" s="525" customFormat="1" ht="188.25" customHeight="1">
      <c r="A167" s="1237"/>
      <c r="B167" s="1237"/>
      <c r="C167" s="1237"/>
      <c r="D167" s="1237"/>
      <c r="E167" s="1237"/>
      <c r="F167" s="1237"/>
      <c r="G167" s="903">
        <v>1</v>
      </c>
      <c r="H167" s="903"/>
      <c r="I167" s="1237"/>
      <c r="J167" s="1237"/>
      <c r="K167" s="911">
        <v>1</v>
      </c>
      <c r="L167" s="595" t="str">
        <f>mergeValue(A167) &amp;"."&amp; mergeValue(B167)&amp;"."&amp; mergeValue(C167)&amp;"."&amp; mergeValue(D167)&amp;"."&amp; mergeValue(E167)&amp;"."&amp; mergeValue(F167)&amp;"."&amp; mergeValue(G167)</f>
        <v>1.1.1.1.1.1.1</v>
      </c>
      <c r="M167" s="1071"/>
      <c r="N167" s="588"/>
      <c r="O167" s="1080"/>
      <c r="P167" s="564"/>
      <c r="Q167" s="564"/>
      <c r="R167" s="1243"/>
      <c r="S167" s="1233" t="s">
        <v>84</v>
      </c>
      <c r="T167" s="1243"/>
      <c r="U167" s="1233" t="s">
        <v>84</v>
      </c>
      <c r="V167" s="580"/>
      <c r="W167" s="1207" t="s">
        <v>658</v>
      </c>
      <c r="X167" s="587" t="str">
        <f>strCheckDate(O168:V168)</f>
        <v/>
      </c>
      <c r="Y167" s="591"/>
      <c r="Z167" s="591" t="str">
        <f>IF(M167="","",M167 )</f>
        <v/>
      </c>
      <c r="AA167" s="591"/>
      <c r="AB167" s="591"/>
      <c r="AC167" s="591"/>
      <c r="AD167" s="587"/>
      <c r="AE167" s="587"/>
      <c r="AF167" s="587"/>
      <c r="AG167" s="587"/>
    </row>
    <row r="168" spans="1:33" s="525" customFormat="1" ht="11.25" hidden="1" customHeight="1">
      <c r="A168" s="1237"/>
      <c r="B168" s="1237"/>
      <c r="C168" s="1237"/>
      <c r="D168" s="1237"/>
      <c r="E168" s="1237"/>
      <c r="F168" s="1237"/>
      <c r="G168" s="903"/>
      <c r="H168" s="903"/>
      <c r="I168" s="1237"/>
      <c r="J168" s="1237"/>
      <c r="K168" s="911"/>
      <c r="L168" s="602"/>
      <c r="M168" s="648"/>
      <c r="N168" s="588"/>
      <c r="O168" s="586"/>
      <c r="P168" s="564"/>
      <c r="Q168" s="586" t="str">
        <f>R167 &amp; "-" &amp; T167</f>
        <v>-</v>
      </c>
      <c r="R168" s="1232"/>
      <c r="S168" s="1233"/>
      <c r="T168" s="1232"/>
      <c r="U168" s="1233"/>
      <c r="V168" s="580"/>
      <c r="W168" s="1207"/>
      <c r="X168" s="587"/>
      <c r="Y168" s="587"/>
      <c r="Z168" s="587"/>
      <c r="AA168" s="587"/>
      <c r="AB168" s="587"/>
      <c r="AC168" s="587"/>
      <c r="AD168" s="587"/>
      <c r="AE168" s="587"/>
      <c r="AF168" s="587"/>
      <c r="AG168" s="587"/>
    </row>
    <row r="169" spans="1:33" s="524" customFormat="1" ht="15" customHeight="1">
      <c r="A169" s="1237"/>
      <c r="B169" s="1237"/>
      <c r="C169" s="1237"/>
      <c r="D169" s="1237"/>
      <c r="E169" s="1237"/>
      <c r="F169" s="1237"/>
      <c r="G169" s="905"/>
      <c r="H169" s="903"/>
      <c r="I169" s="1237"/>
      <c r="J169" s="1237"/>
      <c r="K169" s="910"/>
      <c r="L169" s="540"/>
      <c r="M169" s="559" t="s">
        <v>25</v>
      </c>
      <c r="N169" s="553"/>
      <c r="O169" s="547"/>
      <c r="P169" s="547"/>
      <c r="Q169" s="547"/>
      <c r="R169" s="575"/>
      <c r="S169" s="566"/>
      <c r="T169" s="565"/>
      <c r="U169" s="553"/>
      <c r="V169" s="562"/>
      <c r="W169" s="1207"/>
      <c r="X169" s="589"/>
      <c r="Y169" s="589"/>
      <c r="Z169" s="589"/>
      <c r="AA169" s="589"/>
      <c r="AB169" s="589"/>
      <c r="AC169" s="589"/>
      <c r="AD169" s="589"/>
      <c r="AE169" s="589"/>
      <c r="AF169" s="589"/>
      <c r="AG169" s="589"/>
    </row>
    <row r="170" spans="1:33" s="524" customFormat="1" ht="15" customHeight="1">
      <c r="A170" s="1237"/>
      <c r="B170" s="1237"/>
      <c r="C170" s="1237"/>
      <c r="D170" s="1237"/>
      <c r="E170" s="1237"/>
      <c r="F170" s="905"/>
      <c r="G170" s="905"/>
      <c r="H170" s="903"/>
      <c r="I170" s="1237"/>
      <c r="J170" s="905"/>
      <c r="K170" s="910"/>
      <c r="L170" s="540"/>
      <c r="M170" s="558" t="s">
        <v>11</v>
      </c>
      <c r="N170" s="552"/>
      <c r="O170" s="547"/>
      <c r="P170" s="547"/>
      <c r="Q170" s="547"/>
      <c r="R170" s="575"/>
      <c r="S170" s="566"/>
      <c r="T170" s="565"/>
      <c r="U170" s="552"/>
      <c r="V170" s="566"/>
      <c r="W170" s="562"/>
      <c r="X170" s="589"/>
      <c r="Y170" s="589"/>
      <c r="Z170" s="589"/>
      <c r="AA170" s="589"/>
      <c r="AB170" s="589"/>
      <c r="AC170" s="589"/>
      <c r="AD170" s="589"/>
      <c r="AE170" s="589"/>
      <c r="AF170" s="589"/>
      <c r="AG170" s="589"/>
    </row>
    <row r="171" spans="1:33" s="524" customFormat="1" ht="15" customHeight="1">
      <c r="A171" s="1237"/>
      <c r="B171" s="1237"/>
      <c r="C171" s="1237"/>
      <c r="D171" s="1237"/>
      <c r="E171" s="909"/>
      <c r="F171" s="905"/>
      <c r="G171" s="905"/>
      <c r="H171" s="905"/>
      <c r="I171" s="901"/>
      <c r="J171" s="898"/>
      <c r="K171" s="908"/>
      <c r="L171" s="540"/>
      <c r="M171" s="553" t="s">
        <v>12</v>
      </c>
      <c r="N171" s="551"/>
      <c r="O171" s="547"/>
      <c r="P171" s="547"/>
      <c r="Q171" s="547"/>
      <c r="R171" s="575"/>
      <c r="S171" s="566"/>
      <c r="T171" s="565"/>
      <c r="U171" s="551"/>
      <c r="V171" s="566"/>
      <c r="W171" s="562"/>
      <c r="X171" s="589"/>
      <c r="Y171" s="589"/>
      <c r="Z171" s="589"/>
      <c r="AA171" s="589"/>
      <c r="AB171" s="589"/>
      <c r="AC171" s="589"/>
      <c r="AD171" s="589"/>
      <c r="AE171" s="589"/>
      <c r="AF171" s="589"/>
      <c r="AG171" s="589"/>
    </row>
    <row r="172" spans="1:33" s="524" customFormat="1" ht="15" customHeight="1">
      <c r="A172" s="1237"/>
      <c r="B172" s="1237"/>
      <c r="C172" s="1237"/>
      <c r="D172" s="909"/>
      <c r="E172" s="909"/>
      <c r="F172" s="905"/>
      <c r="G172" s="905"/>
      <c r="H172" s="905"/>
      <c r="I172" s="901"/>
      <c r="J172" s="898"/>
      <c r="K172" s="908"/>
      <c r="L172" s="540"/>
      <c r="M172" s="552" t="s">
        <v>17</v>
      </c>
      <c r="N172" s="551"/>
      <c r="O172" s="547"/>
      <c r="P172" s="547"/>
      <c r="Q172" s="547"/>
      <c r="R172" s="575"/>
      <c r="S172" s="566"/>
      <c r="T172" s="565"/>
      <c r="U172" s="551"/>
      <c r="V172" s="566"/>
      <c r="W172" s="562"/>
      <c r="X172" s="589"/>
      <c r="Y172" s="589"/>
      <c r="Z172" s="589"/>
      <c r="AA172" s="589"/>
      <c r="AB172" s="589"/>
      <c r="AC172" s="589"/>
      <c r="AD172" s="589"/>
      <c r="AE172" s="589"/>
      <c r="AF172" s="589"/>
      <c r="AG172" s="589"/>
    </row>
    <row r="173" spans="1:33" s="524" customFormat="1" ht="15" customHeight="1">
      <c r="A173" s="1237"/>
      <c r="B173" s="1237"/>
      <c r="C173" s="909"/>
      <c r="D173" s="909"/>
      <c r="E173" s="909"/>
      <c r="F173" s="909"/>
      <c r="G173" s="914"/>
      <c r="H173" s="901"/>
      <c r="I173" s="912"/>
      <c r="J173" s="898"/>
      <c r="K173" s="913"/>
      <c r="L173" s="540"/>
      <c r="M173" s="551" t="s">
        <v>18</v>
      </c>
      <c r="N173" s="551"/>
      <c r="O173" s="547"/>
      <c r="P173" s="547"/>
      <c r="Q173" s="547"/>
      <c r="R173" s="575"/>
      <c r="S173" s="566"/>
      <c r="T173" s="565"/>
      <c r="U173" s="551"/>
      <c r="V173" s="566"/>
      <c r="W173" s="562"/>
      <c r="X173" s="589"/>
      <c r="Y173" s="589"/>
      <c r="Z173" s="589"/>
      <c r="AA173" s="589"/>
      <c r="AB173" s="589"/>
      <c r="AC173" s="589"/>
      <c r="AD173" s="589"/>
      <c r="AE173" s="589"/>
      <c r="AF173" s="589"/>
      <c r="AG173" s="589"/>
    </row>
    <row r="174" spans="1:33" s="524" customFormat="1" ht="15" customHeight="1">
      <c r="A174" s="1237"/>
      <c r="B174" s="909"/>
      <c r="C174" s="909"/>
      <c r="D174" s="909"/>
      <c r="E174" s="909"/>
      <c r="F174" s="909"/>
      <c r="G174" s="914"/>
      <c r="H174" s="901"/>
      <c r="I174" s="901"/>
      <c r="J174" s="898"/>
      <c r="K174" s="908"/>
      <c r="L174" s="540"/>
      <c r="M174" s="560" t="s">
        <v>19</v>
      </c>
      <c r="N174" s="551"/>
      <c r="O174" s="547"/>
      <c r="P174" s="547"/>
      <c r="Q174" s="547"/>
      <c r="R174" s="575"/>
      <c r="S174" s="566"/>
      <c r="T174" s="565"/>
      <c r="U174" s="551"/>
      <c r="V174" s="566"/>
      <c r="W174" s="562"/>
      <c r="X174" s="589"/>
      <c r="Y174" s="589"/>
      <c r="Z174" s="589"/>
      <c r="AA174" s="589"/>
      <c r="AB174" s="589"/>
      <c r="AC174" s="589"/>
      <c r="AD174" s="589"/>
      <c r="AE174" s="589"/>
      <c r="AF174" s="589"/>
      <c r="AG174" s="589"/>
    </row>
    <row r="175" spans="1:33" s="524" customFormat="1" ht="15" customHeight="1">
      <c r="A175" s="897"/>
      <c r="B175" s="897"/>
      <c r="C175" s="897"/>
      <c r="D175" s="897"/>
      <c r="E175" s="897"/>
      <c r="F175" s="897"/>
      <c r="G175" s="897"/>
      <c r="H175" s="897"/>
      <c r="I175" s="897"/>
      <c r="J175" s="897"/>
      <c r="K175" s="897"/>
      <c r="L175" s="540"/>
      <c r="M175" s="567" t="s">
        <v>309</v>
      </c>
      <c r="N175" s="551"/>
      <c r="O175" s="547"/>
      <c r="P175" s="547"/>
      <c r="Q175" s="547"/>
      <c r="R175" s="575"/>
      <c r="S175" s="566"/>
      <c r="T175" s="565"/>
      <c r="U175" s="551"/>
      <c r="V175" s="759"/>
      <c r="W175" s="759"/>
      <c r="X175" s="759"/>
      <c r="Y175" s="768"/>
      <c r="Z175" s="767"/>
      <c r="AA175" s="766"/>
      <c r="AB175" s="760"/>
      <c r="AC175" s="767"/>
      <c r="AD175" s="764"/>
      <c r="AE175" s="589"/>
      <c r="AF175" s="589"/>
      <c r="AG175" s="589"/>
    </row>
    <row r="177" spans="1:47" s="35" customFormat="1" ht="17.100000000000001" customHeight="1">
      <c r="G177" s="35" t="s">
        <v>13</v>
      </c>
      <c r="I177" s="35" t="s">
        <v>208</v>
      </c>
      <c r="AD177" s="158"/>
    </row>
    <row r="178" spans="1:47" ht="17.100000000000001" customHeight="1">
      <c r="L178" s="122"/>
      <c r="M178" s="122"/>
      <c r="N178" s="122"/>
      <c r="O178" s="122"/>
      <c r="P178" s="122"/>
      <c r="Q178" s="122"/>
      <c r="R178" s="122"/>
      <c r="S178" s="122"/>
      <c r="T178" s="122"/>
      <c r="U178" s="122"/>
      <c r="V178" s="122"/>
      <c r="W178" s="122"/>
      <c r="X178" s="122"/>
      <c r="Y178" s="122"/>
      <c r="Z178" s="122"/>
      <c r="AA178" s="122"/>
      <c r="AB178" s="122"/>
      <c r="AC178" s="122"/>
      <c r="AD178" s="122"/>
      <c r="AE178" s="122"/>
      <c r="AF178" s="122"/>
      <c r="AG178" s="122"/>
      <c r="AH178" s="122"/>
      <c r="AI178" s="122"/>
      <c r="AJ178" s="122"/>
      <c r="AK178" s="122"/>
      <c r="AL178" s="122"/>
      <c r="AM178" s="122"/>
    </row>
    <row r="179" spans="1:47" s="687" customFormat="1" ht="22.5">
      <c r="A179" s="1237">
        <v>1</v>
      </c>
      <c r="B179" s="982"/>
      <c r="C179" s="982"/>
      <c r="D179" s="982"/>
      <c r="E179" s="982"/>
      <c r="F179" s="982"/>
      <c r="G179" s="983"/>
      <c r="H179" s="983"/>
      <c r="I179" s="985"/>
      <c r="J179" s="977"/>
      <c r="K179" s="977"/>
      <c r="L179" s="726">
        <f>mergeValue(A179)</f>
        <v>1</v>
      </c>
      <c r="M179" s="643" t="s">
        <v>20</v>
      </c>
      <c r="N179" s="718"/>
      <c r="O179" s="1290"/>
      <c r="P179" s="1291"/>
      <c r="Q179" s="1291"/>
      <c r="R179" s="1291"/>
      <c r="S179" s="1291"/>
      <c r="T179" s="1291"/>
      <c r="U179" s="1291"/>
      <c r="V179" s="1291"/>
      <c r="W179" s="1292"/>
      <c r="X179" s="719" t="s">
        <v>477</v>
      </c>
      <c r="Y179" s="721"/>
      <c r="Z179" s="721"/>
      <c r="AA179" s="721"/>
      <c r="AB179" s="721"/>
      <c r="AC179" s="721"/>
      <c r="AD179" s="721"/>
      <c r="AE179" s="721"/>
      <c r="AF179" s="721"/>
      <c r="AG179" s="721"/>
    </row>
    <row r="180" spans="1:47" s="687" customFormat="1" ht="22.5">
      <c r="A180" s="1237"/>
      <c r="B180" s="1237">
        <v>1</v>
      </c>
      <c r="C180" s="982"/>
      <c r="D180" s="982"/>
      <c r="E180" s="982"/>
      <c r="F180" s="982"/>
      <c r="G180" s="987"/>
      <c r="H180" s="984"/>
      <c r="I180" s="989"/>
      <c r="J180" s="974"/>
      <c r="K180" s="973"/>
      <c r="L180" s="726" t="str">
        <f>mergeValue(A180) &amp;"."&amp; mergeValue(B180)</f>
        <v>1.1</v>
      </c>
      <c r="M180" s="694" t="s">
        <v>16</v>
      </c>
      <c r="N180" s="718"/>
      <c r="O180" s="1290"/>
      <c r="P180" s="1291"/>
      <c r="Q180" s="1291"/>
      <c r="R180" s="1291"/>
      <c r="S180" s="1291"/>
      <c r="T180" s="1291"/>
      <c r="U180" s="1291"/>
      <c r="V180" s="1291"/>
      <c r="W180" s="1292"/>
      <c r="X180" s="719" t="s">
        <v>478</v>
      </c>
      <c r="Y180" s="721"/>
      <c r="Z180" s="721"/>
      <c r="AA180" s="721"/>
      <c r="AB180" s="721"/>
      <c r="AC180" s="721"/>
      <c r="AD180" s="721"/>
      <c r="AE180" s="721"/>
      <c r="AF180" s="721"/>
      <c r="AG180" s="721"/>
    </row>
    <row r="181" spans="1:47" s="687" customFormat="1" ht="22.5">
      <c r="A181" s="1237"/>
      <c r="B181" s="1237"/>
      <c r="C181" s="1237">
        <v>1</v>
      </c>
      <c r="D181" s="982"/>
      <c r="E181" s="982"/>
      <c r="F181" s="982"/>
      <c r="G181" s="987"/>
      <c r="H181" s="984"/>
      <c r="I181" s="990"/>
      <c r="J181" s="974"/>
      <c r="K181" s="973"/>
      <c r="L181" s="726" t="str">
        <f>mergeValue(A181) &amp;"."&amp; mergeValue(B181)&amp;"."&amp; mergeValue(C181)</f>
        <v>1.1.1</v>
      </c>
      <c r="M181" s="695" t="s">
        <v>7</v>
      </c>
      <c r="N181" s="718"/>
      <c r="O181" s="1290"/>
      <c r="P181" s="1291"/>
      <c r="Q181" s="1291"/>
      <c r="R181" s="1291"/>
      <c r="S181" s="1291"/>
      <c r="T181" s="1291"/>
      <c r="U181" s="1291"/>
      <c r="V181" s="1291"/>
      <c r="W181" s="1292"/>
      <c r="X181" s="719" t="s">
        <v>635</v>
      </c>
      <c r="Y181" s="721"/>
      <c r="Z181" s="721"/>
      <c r="AA181" s="721"/>
      <c r="AB181" s="721"/>
      <c r="AC181" s="721"/>
      <c r="AD181" s="721"/>
      <c r="AE181" s="721"/>
      <c r="AF181" s="721"/>
      <c r="AG181" s="721"/>
    </row>
    <row r="182" spans="1:47" s="687" customFormat="1" ht="22.5">
      <c r="A182" s="1237"/>
      <c r="B182" s="1237"/>
      <c r="C182" s="1237"/>
      <c r="D182" s="1237">
        <v>1</v>
      </c>
      <c r="E182" s="982"/>
      <c r="F182" s="982"/>
      <c r="G182" s="987"/>
      <c r="H182" s="984"/>
      <c r="I182" s="990"/>
      <c r="J182" s="988"/>
      <c r="K182" s="973"/>
      <c r="L182" s="726" t="str">
        <f>mergeValue(A182) &amp;"."&amp; mergeValue(B182)&amp;"."&amp; mergeValue(C182)&amp;"."&amp; mergeValue(D182)</f>
        <v>1.1.1.1</v>
      </c>
      <c r="M182" s="696" t="s">
        <v>22</v>
      </c>
      <c r="N182" s="718"/>
      <c r="O182" s="1290"/>
      <c r="P182" s="1291"/>
      <c r="Q182" s="1291"/>
      <c r="R182" s="1291"/>
      <c r="S182" s="1291"/>
      <c r="T182" s="1291"/>
      <c r="U182" s="1291"/>
      <c r="V182" s="1291"/>
      <c r="W182" s="1292"/>
      <c r="X182" s="719" t="s">
        <v>689</v>
      </c>
      <c r="Y182" s="721"/>
      <c r="Z182" s="721"/>
      <c r="AA182" s="721"/>
      <c r="AB182" s="721"/>
      <c r="AC182" s="721"/>
      <c r="AD182" s="721"/>
      <c r="AE182" s="721"/>
      <c r="AF182" s="721"/>
      <c r="AG182" s="721"/>
    </row>
    <row r="183" spans="1:47" s="687" customFormat="1" ht="56.25" customHeight="1">
      <c r="A183" s="1237"/>
      <c r="B183" s="1237"/>
      <c r="C183" s="1237"/>
      <c r="D183" s="1237"/>
      <c r="E183" s="982">
        <v>1</v>
      </c>
      <c r="F183" s="982"/>
      <c r="G183" s="987"/>
      <c r="H183" s="984"/>
      <c r="I183" s="990"/>
      <c r="J183" s="988"/>
      <c r="K183" s="978"/>
      <c r="L183" s="726" t="str">
        <f>mergeValue(A183) &amp;"."&amp; mergeValue(B183)&amp;"."&amp; mergeValue(C183)&amp;"."&amp; mergeValue(D183)&amp;"."&amp; mergeValue(E183)</f>
        <v>1.1.1.1.1</v>
      </c>
      <c r="M183" s="1074"/>
      <c r="N183" s="692"/>
      <c r="O183" s="1076"/>
      <c r="P183" s="1077"/>
      <c r="Q183" s="673"/>
      <c r="R183" s="673"/>
      <c r="S183" s="1093"/>
      <c r="T183" s="652" t="s">
        <v>84</v>
      </c>
      <c r="U183" s="1093"/>
      <c r="V183" s="652" t="s">
        <v>84</v>
      </c>
      <c r="W183" s="729"/>
      <c r="X183" s="719" t="s">
        <v>690</v>
      </c>
      <c r="Y183" s="721" t="str">
        <f>strCheckDateTwo(N183:W183)</f>
        <v/>
      </c>
      <c r="Z183" s="721"/>
      <c r="AA183" s="721"/>
      <c r="AB183" s="721"/>
      <c r="AC183" s="721"/>
      <c r="AD183" s="721"/>
      <c r="AE183" s="721"/>
      <c r="AF183" s="721"/>
      <c r="AG183" s="721"/>
    </row>
    <row r="184" spans="1:47" s="687" customFormat="1" ht="14.25" hidden="1" customHeight="1">
      <c r="A184" s="1237"/>
      <c r="B184" s="1237"/>
      <c r="C184" s="1237"/>
      <c r="D184" s="1237"/>
      <c r="E184" s="982"/>
      <c r="F184" s="982"/>
      <c r="G184" s="987"/>
      <c r="H184" s="984"/>
      <c r="I184" s="990"/>
      <c r="J184" s="988"/>
      <c r="K184" s="978"/>
      <c r="L184" s="716"/>
      <c r="M184" s="703"/>
      <c r="N184" s="648"/>
      <c r="O184" s="648"/>
      <c r="P184" s="648"/>
      <c r="Q184" s="648"/>
      <c r="R184" s="720" t="str">
        <f>S183 &amp; "-" &amp; U183</f>
        <v>-</v>
      </c>
      <c r="S184" s="730"/>
      <c r="T184" s="722"/>
      <c r="U184" s="730"/>
      <c r="V184" s="648"/>
      <c r="W184" s="648"/>
      <c r="X184" s="702"/>
      <c r="Y184" s="721"/>
      <c r="Z184" s="721"/>
      <c r="AA184" s="721"/>
      <c r="AB184" s="721"/>
      <c r="AC184" s="721"/>
      <c r="AD184" s="721"/>
      <c r="AE184" s="721"/>
      <c r="AF184" s="721"/>
      <c r="AG184" s="721"/>
    </row>
    <row r="185" spans="1:47" s="687" customFormat="1" ht="15" customHeight="1">
      <c r="A185" s="1237"/>
      <c r="B185" s="1237"/>
      <c r="C185" s="1237"/>
      <c r="D185" s="1237"/>
      <c r="E185" s="982"/>
      <c r="F185" s="982"/>
      <c r="G185" s="987"/>
      <c r="H185" s="984"/>
      <c r="I185" s="990"/>
      <c r="J185" s="988"/>
      <c r="K185" s="978"/>
      <c r="L185" s="690"/>
      <c r="M185" s="699" t="s">
        <v>5</v>
      </c>
      <c r="N185" s="697"/>
      <c r="O185" s="693"/>
      <c r="P185" s="693"/>
      <c r="Q185" s="693"/>
      <c r="R185" s="693"/>
      <c r="S185" s="710"/>
      <c r="T185" s="706"/>
      <c r="U185" s="705"/>
      <c r="V185" s="697"/>
      <c r="W185" s="697"/>
      <c r="X185" s="701"/>
      <c r="Y185" s="721"/>
      <c r="Z185" s="721"/>
      <c r="AA185" s="721"/>
      <c r="AB185" s="721"/>
      <c r="AC185" s="721"/>
      <c r="AD185" s="721"/>
      <c r="AE185" s="721"/>
      <c r="AF185" s="721"/>
      <c r="AG185" s="721"/>
    </row>
    <row r="186" spans="1:47" s="686" customFormat="1" ht="15" customHeight="1">
      <c r="A186" s="1237"/>
      <c r="B186" s="1237"/>
      <c r="C186" s="1237"/>
      <c r="D186" s="986"/>
      <c r="E186" s="986"/>
      <c r="F186" s="986"/>
      <c r="G186" s="987"/>
      <c r="H186" s="986"/>
      <c r="I186" s="990"/>
      <c r="J186" s="976"/>
      <c r="K186" s="980"/>
      <c r="L186" s="690"/>
      <c r="M186" s="698" t="s">
        <v>17</v>
      </c>
      <c r="N186" s="697"/>
      <c r="O186" s="693"/>
      <c r="P186" s="693"/>
      <c r="Q186" s="693"/>
      <c r="R186" s="693"/>
      <c r="S186" s="710"/>
      <c r="T186" s="706"/>
      <c r="U186" s="705"/>
      <c r="V186" s="697"/>
      <c r="W186" s="706"/>
      <c r="X186" s="701"/>
      <c r="Y186" s="723"/>
      <c r="Z186" s="723"/>
      <c r="AA186" s="723"/>
      <c r="AB186" s="723"/>
      <c r="AC186" s="723"/>
      <c r="AD186" s="723"/>
      <c r="AE186" s="723"/>
      <c r="AF186" s="723"/>
      <c r="AG186" s="723"/>
    </row>
    <row r="187" spans="1:47" s="686" customFormat="1" ht="15" customHeight="1">
      <c r="A187" s="1237"/>
      <c r="B187" s="1237"/>
      <c r="C187" s="986"/>
      <c r="D187" s="986"/>
      <c r="E187" s="986"/>
      <c r="F187" s="986"/>
      <c r="G187" s="987"/>
      <c r="H187" s="986"/>
      <c r="I187" s="981"/>
      <c r="J187" s="976"/>
      <c r="K187" s="980"/>
      <c r="L187" s="690"/>
      <c r="M187" s="697" t="s">
        <v>18</v>
      </c>
      <c r="N187" s="697"/>
      <c r="O187" s="693"/>
      <c r="P187" s="693"/>
      <c r="Q187" s="693"/>
      <c r="R187" s="693"/>
      <c r="S187" s="710"/>
      <c r="T187" s="706"/>
      <c r="U187" s="705"/>
      <c r="V187" s="697"/>
      <c r="W187" s="706"/>
      <c r="X187" s="701"/>
      <c r="Y187" s="723"/>
      <c r="Z187" s="723"/>
      <c r="AA187" s="723"/>
      <c r="AB187" s="723"/>
      <c r="AC187" s="723"/>
      <c r="AD187" s="723"/>
      <c r="AE187" s="723"/>
      <c r="AF187" s="723"/>
      <c r="AG187" s="723"/>
    </row>
    <row r="188" spans="1:47" s="686" customFormat="1" ht="15" customHeight="1">
      <c r="A188" s="1237"/>
      <c r="B188" s="986"/>
      <c r="C188" s="986"/>
      <c r="D188" s="986"/>
      <c r="E188" s="986"/>
      <c r="F188" s="986"/>
      <c r="G188" s="987"/>
      <c r="H188" s="986"/>
      <c r="I188" s="981"/>
      <c r="J188" s="976"/>
      <c r="K188" s="980"/>
      <c r="L188" s="690"/>
      <c r="M188" s="700" t="s">
        <v>19</v>
      </c>
      <c r="N188" s="697"/>
      <c r="O188" s="693"/>
      <c r="P188" s="693"/>
      <c r="Q188" s="693"/>
      <c r="R188" s="693"/>
      <c r="S188" s="710"/>
      <c r="T188" s="706"/>
      <c r="U188" s="705"/>
      <c r="V188" s="697"/>
      <c r="W188" s="706"/>
      <c r="X188" s="701"/>
      <c r="Y188" s="723"/>
      <c r="Z188" s="723"/>
      <c r="AA188" s="723"/>
      <c r="AB188" s="723"/>
      <c r="AC188" s="723"/>
      <c r="AD188" s="723"/>
      <c r="AE188" s="723"/>
      <c r="AF188" s="723"/>
      <c r="AG188" s="723"/>
    </row>
    <row r="189" spans="1:47" s="686" customFormat="1" ht="15" customHeight="1">
      <c r="A189" s="972"/>
      <c r="B189" s="972"/>
      <c r="C189" s="972"/>
      <c r="D189" s="972"/>
      <c r="E189" s="972"/>
      <c r="F189" s="972"/>
      <c r="G189" s="979"/>
      <c r="H189" s="980"/>
      <c r="I189" s="975"/>
      <c r="J189" s="976"/>
      <c r="K189" s="972"/>
      <c r="L189" s="690"/>
      <c r="M189" s="707" t="s">
        <v>309</v>
      </c>
      <c r="N189" s="697"/>
      <c r="O189" s="693"/>
      <c r="P189" s="693"/>
      <c r="Q189" s="693"/>
      <c r="R189" s="693"/>
      <c r="S189" s="710"/>
      <c r="T189" s="706"/>
      <c r="U189" s="705"/>
      <c r="V189" s="697"/>
      <c r="W189" s="706"/>
      <c r="X189" s="701"/>
      <c r="Y189" s="723"/>
      <c r="Z189" s="723"/>
      <c r="AA189" s="723"/>
      <c r="AB189" s="723"/>
      <c r="AC189" s="723"/>
      <c r="AD189" s="723"/>
      <c r="AE189" s="723"/>
      <c r="AF189" s="723"/>
      <c r="AG189" s="723"/>
    </row>
    <row r="190" spans="1:47" ht="15" customHeight="1">
      <c r="G190" s="156"/>
      <c r="H190" s="157"/>
      <c r="I190" s="157"/>
      <c r="J190" s="85"/>
      <c r="K190" s="157"/>
      <c r="L190" s="157"/>
      <c r="M190" s="157"/>
      <c r="N190" s="157"/>
      <c r="O190" s="157"/>
      <c r="P190" s="157"/>
      <c r="Q190" s="157"/>
      <c r="R190" s="157"/>
      <c r="S190" s="157"/>
      <c r="T190" s="157"/>
      <c r="U190" s="157"/>
      <c r="V190" s="157"/>
      <c r="W190" s="157"/>
      <c r="X190" s="157"/>
      <c r="Y190" s="157"/>
      <c r="Z190" s="157"/>
      <c r="AA190" s="157"/>
      <c r="AB190" s="157"/>
      <c r="AC190" s="157"/>
      <c r="AD190" s="157"/>
      <c r="AE190" s="157"/>
      <c r="AF190" s="157"/>
      <c r="AG190" s="157"/>
      <c r="AH190" s="157"/>
      <c r="AI190" s="157"/>
      <c r="AJ190" s="157"/>
      <c r="AK190" s="157"/>
      <c r="AL190" s="204"/>
      <c r="AM190" s="204"/>
      <c r="AN190" s="204"/>
      <c r="AO190" s="204"/>
      <c r="AP190" s="204"/>
      <c r="AQ190" s="204"/>
      <c r="AR190" s="204"/>
      <c r="AS190" s="204"/>
      <c r="AT190" s="204"/>
      <c r="AU190" s="204"/>
    </row>
    <row r="191" spans="1:47" s="35" customFormat="1" ht="17.100000000000001" customHeight="1">
      <c r="G191" s="35" t="s">
        <v>13</v>
      </c>
      <c r="I191" s="35" t="s">
        <v>209</v>
      </c>
      <c r="T191" s="158"/>
    </row>
    <row r="192" spans="1:47" ht="17.100000000000001" customHeight="1">
      <c r="L192" s="122"/>
      <c r="M192" s="122"/>
      <c r="N192" s="122"/>
      <c r="O192" s="122"/>
      <c r="P192" s="122"/>
      <c r="Q192" s="122"/>
      <c r="R192" s="122"/>
      <c r="S192" s="122"/>
      <c r="T192" s="122"/>
      <c r="U192" s="122"/>
      <c r="V192" s="122"/>
      <c r="W192" s="122"/>
      <c r="X192" s="122"/>
      <c r="Y192" s="122"/>
      <c r="Z192" s="122"/>
      <c r="AA192" s="122"/>
      <c r="AB192" s="122"/>
      <c r="AC192" s="122"/>
      <c r="AD192" s="122"/>
      <c r="AE192" s="122"/>
      <c r="AF192" s="122"/>
      <c r="AG192" s="122"/>
      <c r="AH192" s="122"/>
      <c r="AI192" s="122"/>
      <c r="AJ192" s="122"/>
      <c r="AK192" s="122"/>
      <c r="AL192" s="122"/>
    </row>
    <row r="193" spans="1:46" s="687" customFormat="1" ht="22.5">
      <c r="A193" s="1237">
        <v>1</v>
      </c>
      <c r="B193" s="1017"/>
      <c r="C193" s="1017"/>
      <c r="D193" s="1017"/>
      <c r="E193" s="1017"/>
      <c r="F193" s="1010"/>
      <c r="G193" s="1016"/>
      <c r="H193" s="1016"/>
      <c r="I193" s="998"/>
      <c r="J193" s="997"/>
      <c r="K193" s="997"/>
      <c r="L193" s="726">
        <f>mergeValue(A193)</f>
        <v>1</v>
      </c>
      <c r="M193" s="643" t="s">
        <v>20</v>
      </c>
      <c r="N193" s="1318"/>
      <c r="O193" s="1319"/>
      <c r="P193" s="1319"/>
      <c r="Q193" s="1319"/>
      <c r="R193" s="1319"/>
      <c r="S193" s="1319"/>
      <c r="T193" s="1319"/>
      <c r="U193" s="1319"/>
      <c r="V193" s="1319"/>
      <c r="W193" s="1319"/>
      <c r="X193" s="1319"/>
      <c r="Y193" s="1319"/>
      <c r="Z193" s="1319"/>
      <c r="AA193" s="1319"/>
      <c r="AB193" s="1319"/>
      <c r="AC193" s="1319"/>
      <c r="AD193" s="1319"/>
      <c r="AE193" s="1319"/>
      <c r="AF193" s="1320"/>
      <c r="AG193" s="719" t="s">
        <v>477</v>
      </c>
      <c r="AH193" s="721"/>
      <c r="AI193" s="721"/>
      <c r="AJ193" s="721"/>
      <c r="AK193" s="721"/>
      <c r="AL193" s="721"/>
      <c r="AM193" s="721"/>
      <c r="AN193" s="721"/>
      <c r="AO193" s="721"/>
      <c r="AP193" s="721"/>
      <c r="AQ193" s="721"/>
      <c r="AR193" s="721"/>
    </row>
    <row r="194" spans="1:46" s="687" customFormat="1" ht="22.5">
      <c r="A194" s="1237"/>
      <c r="B194" s="1237">
        <v>1</v>
      </c>
      <c r="C194" s="1017"/>
      <c r="D194" s="1017"/>
      <c r="E194" s="1017"/>
      <c r="F194" s="1010"/>
      <c r="G194" s="1019"/>
      <c r="H194" s="1020"/>
      <c r="I194" s="999"/>
      <c r="J194" s="994"/>
      <c r="K194" s="992"/>
      <c r="L194" s="726" t="str">
        <f>mergeValue(A194) &amp;"."&amp; mergeValue(B194)</f>
        <v>1.1</v>
      </c>
      <c r="M194" s="694" t="s">
        <v>16</v>
      </c>
      <c r="N194" s="1315"/>
      <c r="O194" s="1316"/>
      <c r="P194" s="1316"/>
      <c r="Q194" s="1316"/>
      <c r="R194" s="1316"/>
      <c r="S194" s="1316"/>
      <c r="T194" s="1316"/>
      <c r="U194" s="1316"/>
      <c r="V194" s="1316"/>
      <c r="W194" s="1316"/>
      <c r="X194" s="1316"/>
      <c r="Y194" s="1316"/>
      <c r="Z194" s="1316"/>
      <c r="AA194" s="1316"/>
      <c r="AB194" s="1316"/>
      <c r="AC194" s="1316"/>
      <c r="AD194" s="1316"/>
      <c r="AE194" s="1316"/>
      <c r="AF194" s="1317"/>
      <c r="AG194" s="719" t="s">
        <v>478</v>
      </c>
      <c r="AH194" s="721"/>
      <c r="AI194" s="721"/>
      <c r="AJ194" s="721"/>
      <c r="AK194" s="721"/>
      <c r="AL194" s="721"/>
      <c r="AM194" s="721"/>
      <c r="AN194" s="721"/>
      <c r="AO194" s="721"/>
      <c r="AP194" s="721"/>
      <c r="AQ194" s="721"/>
      <c r="AR194" s="721"/>
    </row>
    <row r="195" spans="1:46" s="687" customFormat="1" ht="22.5">
      <c r="A195" s="1237"/>
      <c r="B195" s="1237"/>
      <c r="C195" s="1237">
        <v>1</v>
      </c>
      <c r="D195" s="1017"/>
      <c r="E195" s="1017"/>
      <c r="F195" s="1010"/>
      <c r="G195" s="1019"/>
      <c r="H195" s="1020"/>
      <c r="I195" s="999"/>
      <c r="J195" s="994"/>
      <c r="K195" s="992"/>
      <c r="L195" s="726" t="str">
        <f>mergeValue(A195) &amp;"."&amp; mergeValue(B195)&amp;"."&amp; mergeValue(C195)</f>
        <v>1.1.1</v>
      </c>
      <c r="M195" s="695" t="s">
        <v>7</v>
      </c>
      <c r="N195" s="1315"/>
      <c r="O195" s="1316"/>
      <c r="P195" s="1316"/>
      <c r="Q195" s="1316"/>
      <c r="R195" s="1316"/>
      <c r="S195" s="1316"/>
      <c r="T195" s="1316"/>
      <c r="U195" s="1316"/>
      <c r="V195" s="1316"/>
      <c r="W195" s="1316"/>
      <c r="X195" s="1316"/>
      <c r="Y195" s="1316"/>
      <c r="Z195" s="1316"/>
      <c r="AA195" s="1316"/>
      <c r="AB195" s="1316"/>
      <c r="AC195" s="1316"/>
      <c r="AD195" s="1316"/>
      <c r="AE195" s="1316"/>
      <c r="AF195" s="1317"/>
      <c r="AG195" s="719" t="s">
        <v>635</v>
      </c>
      <c r="AH195" s="721"/>
      <c r="AI195" s="721"/>
      <c r="AJ195" s="721"/>
      <c r="AK195" s="721"/>
      <c r="AL195" s="721"/>
      <c r="AM195" s="721"/>
      <c r="AN195" s="721"/>
      <c r="AO195" s="721"/>
      <c r="AP195" s="721"/>
      <c r="AQ195" s="721"/>
      <c r="AR195" s="721"/>
    </row>
    <row r="196" spans="1:46" s="687" customFormat="1" ht="15" customHeight="1">
      <c r="A196" s="1237"/>
      <c r="B196" s="1237"/>
      <c r="C196" s="1237"/>
      <c r="D196" s="1237">
        <v>1</v>
      </c>
      <c r="E196" s="1017"/>
      <c r="F196" s="1010"/>
      <c r="G196" s="1019"/>
      <c r="H196" s="1020"/>
      <c r="I196" s="999"/>
      <c r="J196" s="994"/>
      <c r="K196" s="992"/>
      <c r="L196" s="726" t="str">
        <f>mergeValue(A196) &amp;"."&amp; mergeValue(B196)&amp;"."&amp; mergeValue(C196)&amp;"."&amp; mergeValue(D196)</f>
        <v>1.1.1.1</v>
      </c>
      <c r="M196" s="696" t="s">
        <v>22</v>
      </c>
      <c r="N196" s="1315"/>
      <c r="O196" s="1316"/>
      <c r="P196" s="1316"/>
      <c r="Q196" s="1316"/>
      <c r="R196" s="1316"/>
      <c r="S196" s="1316"/>
      <c r="T196" s="1316"/>
      <c r="U196" s="1316"/>
      <c r="V196" s="1316"/>
      <c r="W196" s="1316"/>
      <c r="X196" s="1316"/>
      <c r="Y196" s="1316"/>
      <c r="Z196" s="1316"/>
      <c r="AA196" s="1316"/>
      <c r="AB196" s="1316"/>
      <c r="AC196" s="1316"/>
      <c r="AD196" s="1316"/>
      <c r="AE196" s="1316"/>
      <c r="AF196" s="1317"/>
      <c r="AG196" s="719" t="s">
        <v>682</v>
      </c>
      <c r="AH196" s="721"/>
      <c r="AI196" s="721"/>
      <c r="AJ196" s="721"/>
      <c r="AK196" s="721"/>
      <c r="AL196" s="721"/>
      <c r="AM196" s="721"/>
      <c r="AN196" s="721"/>
      <c r="AO196" s="721"/>
      <c r="AP196" s="721"/>
      <c r="AQ196" s="721"/>
      <c r="AR196" s="721"/>
    </row>
    <row r="197" spans="1:46" s="687" customFormat="1" ht="17.100000000000001" customHeight="1">
      <c r="A197" s="1237"/>
      <c r="B197" s="1237"/>
      <c r="C197" s="1237"/>
      <c r="D197" s="1237"/>
      <c r="E197" s="1237">
        <v>1</v>
      </c>
      <c r="F197" s="1010"/>
      <c r="G197" s="1019"/>
      <c r="H197" s="1020"/>
      <c r="I197" s="1021"/>
      <c r="J197" s="1011"/>
      <c r="K197" s="1166"/>
      <c r="L197" s="1276" t="str">
        <f>mergeValue(A197) &amp;"."&amp; mergeValue(B197)&amp;"."&amp; mergeValue(C197)&amp;"."&amp; mergeValue(D197)&amp;"."&amp; mergeValue(E197)</f>
        <v>1.1.1.1.1</v>
      </c>
      <c r="M197" s="1277"/>
      <c r="N197" s="1233" t="s">
        <v>85</v>
      </c>
      <c r="O197" s="1271"/>
      <c r="P197" s="1267">
        <v>1</v>
      </c>
      <c r="Q197" s="1296"/>
      <c r="R197" s="1233" t="s">
        <v>85</v>
      </c>
      <c r="S197" s="1271"/>
      <c r="T197" s="1267">
        <v>1</v>
      </c>
      <c r="U197" s="1296"/>
      <c r="V197" s="1233" t="s">
        <v>85</v>
      </c>
      <c r="W197" s="703"/>
      <c r="X197" s="691">
        <v>1</v>
      </c>
      <c r="Y197" s="1098"/>
      <c r="Z197" s="673"/>
      <c r="AA197" s="673"/>
      <c r="AB197" s="1243"/>
      <c r="AC197" s="1233" t="s">
        <v>84</v>
      </c>
      <c r="AD197" s="1243"/>
      <c r="AE197" s="1233" t="s">
        <v>84</v>
      </c>
      <c r="AF197" s="717"/>
      <c r="AG197" s="1264" t="s">
        <v>683</v>
      </c>
      <c r="AH197" s="721" t="str">
        <f>strCheckDate(Z198:AF198)</f>
        <v/>
      </c>
      <c r="AI197" s="724" t="str">
        <f>IF(AND(COUNTIF(AJ192:AJ192,AJ197)&gt;1,AJ197&lt;&gt;""),"ErrUnique:HasDoubleConn","")</f>
        <v/>
      </c>
      <c r="AJ197" s="724"/>
      <c r="AK197" s="724"/>
      <c r="AL197" s="724"/>
      <c r="AM197" s="724"/>
      <c r="AN197" s="724"/>
      <c r="AO197" s="721"/>
      <c r="AP197" s="721"/>
      <c r="AQ197" s="721"/>
      <c r="AR197" s="721"/>
    </row>
    <row r="198" spans="1:46" s="687" customFormat="1" ht="17.100000000000001" customHeight="1">
      <c r="A198" s="1237"/>
      <c r="B198" s="1237"/>
      <c r="C198" s="1237"/>
      <c r="D198" s="1237"/>
      <c r="E198" s="1237"/>
      <c r="F198" s="1010"/>
      <c r="G198" s="1019"/>
      <c r="H198" s="1020"/>
      <c r="I198" s="1021"/>
      <c r="J198" s="1011"/>
      <c r="K198" s="1166"/>
      <c r="L198" s="1276"/>
      <c r="M198" s="1277"/>
      <c r="N198" s="1233"/>
      <c r="O198" s="1271"/>
      <c r="P198" s="1267"/>
      <c r="Q198" s="1296"/>
      <c r="R198" s="1233"/>
      <c r="S198" s="1271"/>
      <c r="T198" s="1267"/>
      <c r="U198" s="1296"/>
      <c r="V198" s="1233"/>
      <c r="W198" s="728"/>
      <c r="X198" s="707"/>
      <c r="Y198" s="707"/>
      <c r="Z198" s="709"/>
      <c r="AA198" s="605" t="str">
        <f>AB197 &amp; "-" &amp; AD197</f>
        <v>-</v>
      </c>
      <c r="AB198" s="1232"/>
      <c r="AC198" s="1233"/>
      <c r="AD198" s="1232"/>
      <c r="AE198" s="1233"/>
      <c r="AF198" s="675"/>
      <c r="AG198" s="1265"/>
      <c r="AH198" s="721"/>
      <c r="AI198" s="724"/>
      <c r="AJ198" s="724"/>
      <c r="AK198" s="724"/>
      <c r="AL198" s="724"/>
      <c r="AM198" s="724"/>
      <c r="AN198" s="724"/>
      <c r="AO198" s="721"/>
      <c r="AP198" s="721"/>
      <c r="AQ198" s="721"/>
      <c r="AR198" s="721"/>
    </row>
    <row r="199" spans="1:46" s="687" customFormat="1" ht="17.100000000000001" customHeight="1">
      <c r="A199" s="1237"/>
      <c r="B199" s="1237"/>
      <c r="C199" s="1237"/>
      <c r="D199" s="1237"/>
      <c r="E199" s="1237"/>
      <c r="F199" s="1010"/>
      <c r="G199" s="1019"/>
      <c r="H199" s="1020"/>
      <c r="I199" s="1021"/>
      <c r="J199" s="1011"/>
      <c r="K199" s="1166"/>
      <c r="L199" s="1276"/>
      <c r="M199" s="1277"/>
      <c r="N199" s="1233"/>
      <c r="O199" s="1271"/>
      <c r="P199" s="1267"/>
      <c r="Q199" s="1296"/>
      <c r="R199" s="1233"/>
      <c r="S199" s="604"/>
      <c r="T199" s="700"/>
      <c r="U199" s="707"/>
      <c r="V199" s="708"/>
      <c r="W199" s="708"/>
      <c r="X199" s="708"/>
      <c r="Y199" s="708"/>
      <c r="Z199" s="709"/>
      <c r="AA199" s="709"/>
      <c r="AB199" s="710"/>
      <c r="AC199" s="706"/>
      <c r="AD199" s="706"/>
      <c r="AE199" s="710"/>
      <c r="AF199" s="706"/>
      <c r="AG199" s="1265"/>
      <c r="AH199" s="721"/>
      <c r="AI199" s="724"/>
      <c r="AJ199" s="724"/>
      <c r="AK199" s="724"/>
      <c r="AL199" s="724"/>
      <c r="AM199" s="724"/>
      <c r="AN199" s="724"/>
      <c r="AO199" s="721"/>
      <c r="AP199" s="721"/>
      <c r="AQ199" s="721"/>
      <c r="AR199" s="721"/>
    </row>
    <row r="200" spans="1:46" s="687" customFormat="1" ht="17.100000000000001" customHeight="1">
      <c r="A200" s="1237"/>
      <c r="B200" s="1237"/>
      <c r="C200" s="1237"/>
      <c r="D200" s="1237"/>
      <c r="E200" s="1237"/>
      <c r="F200" s="1010"/>
      <c r="G200" s="1019"/>
      <c r="H200" s="1020"/>
      <c r="I200" s="1021"/>
      <c r="J200" s="1011"/>
      <c r="K200" s="1166"/>
      <c r="L200" s="1276"/>
      <c r="M200" s="1277"/>
      <c r="N200" s="1233"/>
      <c r="O200" s="711"/>
      <c r="P200" s="713"/>
      <c r="Q200" s="712"/>
      <c r="R200" s="708"/>
      <c r="S200" s="708"/>
      <c r="T200" s="708"/>
      <c r="U200" s="708"/>
      <c r="V200" s="708"/>
      <c r="W200" s="708"/>
      <c r="X200" s="708"/>
      <c r="Y200" s="708"/>
      <c r="Z200" s="709"/>
      <c r="AA200" s="709"/>
      <c r="AB200" s="710"/>
      <c r="AC200" s="706"/>
      <c r="AD200" s="706"/>
      <c r="AE200" s="710"/>
      <c r="AF200" s="706"/>
      <c r="AG200" s="1265"/>
      <c r="AH200" s="721"/>
      <c r="AI200" s="724"/>
      <c r="AJ200" s="724"/>
      <c r="AK200" s="724"/>
      <c r="AL200" s="724"/>
      <c r="AM200" s="724"/>
      <c r="AN200" s="724"/>
      <c r="AO200" s="721"/>
      <c r="AP200" s="721"/>
      <c r="AQ200" s="721"/>
      <c r="AR200" s="721"/>
    </row>
    <row r="201" spans="1:46" s="686" customFormat="1" ht="15" customHeight="1">
      <c r="A201" s="1237"/>
      <c r="B201" s="1237"/>
      <c r="C201" s="1237"/>
      <c r="D201" s="1237"/>
      <c r="E201" s="1018"/>
      <c r="F201" s="1012"/>
      <c r="G201" s="1014"/>
      <c r="H201" s="1012"/>
      <c r="I201" s="1021"/>
      <c r="J201" s="1011"/>
      <c r="K201" s="1005"/>
      <c r="L201" s="690"/>
      <c r="M201" s="699" t="s">
        <v>5</v>
      </c>
      <c r="N201" s="699"/>
      <c r="O201" s="699"/>
      <c r="P201" s="699"/>
      <c r="Q201" s="699"/>
      <c r="R201" s="699"/>
      <c r="S201" s="699"/>
      <c r="T201" s="699"/>
      <c r="U201" s="699"/>
      <c r="V201" s="699"/>
      <c r="W201" s="699"/>
      <c r="X201" s="699"/>
      <c r="Y201" s="699"/>
      <c r="Z201" s="699"/>
      <c r="AA201" s="699"/>
      <c r="AB201" s="699"/>
      <c r="AC201" s="699"/>
      <c r="AD201" s="699"/>
      <c r="AE201" s="699"/>
      <c r="AF201" s="699"/>
      <c r="AG201" s="1266"/>
      <c r="AH201" s="723"/>
      <c r="AI201" s="723"/>
      <c r="AJ201" s="725"/>
      <c r="AK201" s="725"/>
      <c r="AL201" s="725"/>
      <c r="AM201" s="725"/>
      <c r="AN201" s="725"/>
      <c r="AO201" s="723"/>
      <c r="AP201" s="723"/>
      <c r="AQ201" s="723"/>
      <c r="AR201" s="723"/>
    </row>
    <row r="202" spans="1:46" s="686" customFormat="1" ht="15" customHeight="1">
      <c r="A202" s="1237"/>
      <c r="B202" s="1237"/>
      <c r="C202" s="1237"/>
      <c r="D202" s="1018"/>
      <c r="E202" s="1018"/>
      <c r="F202" s="1012"/>
      <c r="G202" s="1019"/>
      <c r="H202" s="1012"/>
      <c r="I202" s="1005"/>
      <c r="J202" s="996"/>
      <c r="K202" s="1005"/>
      <c r="L202" s="690"/>
      <c r="M202" s="698" t="s">
        <v>17</v>
      </c>
      <c r="N202" s="698"/>
      <c r="O202" s="698"/>
      <c r="P202" s="698"/>
      <c r="Q202" s="698"/>
      <c r="R202" s="698"/>
      <c r="S202" s="698"/>
      <c r="T202" s="698"/>
      <c r="U202" s="698"/>
      <c r="V202" s="698"/>
      <c r="W202" s="698"/>
      <c r="X202" s="698"/>
      <c r="Y202" s="698"/>
      <c r="Z202" s="698"/>
      <c r="AA202" s="698"/>
      <c r="AB202" s="698"/>
      <c r="AC202" s="698"/>
      <c r="AD202" s="698"/>
      <c r="AE202" s="698"/>
      <c r="AF202" s="706"/>
      <c r="AG202" s="701"/>
      <c r="AH202" s="723"/>
      <c r="AI202" s="723"/>
      <c r="AJ202" s="725"/>
      <c r="AK202" s="725"/>
      <c r="AL202" s="725"/>
      <c r="AM202" s="725"/>
      <c r="AN202" s="725"/>
      <c r="AO202" s="723"/>
      <c r="AP202" s="723"/>
      <c r="AQ202" s="723"/>
      <c r="AR202" s="723"/>
    </row>
    <row r="203" spans="1:46" s="686" customFormat="1" ht="15" customHeight="1">
      <c r="A203" s="1237"/>
      <c r="B203" s="1237"/>
      <c r="C203" s="1018"/>
      <c r="D203" s="1018"/>
      <c r="E203" s="1018"/>
      <c r="F203" s="1012"/>
      <c r="G203" s="1019"/>
      <c r="H203" s="1012"/>
      <c r="I203" s="1005"/>
      <c r="J203" s="996"/>
      <c r="K203" s="1005"/>
      <c r="L203" s="690"/>
      <c r="M203" s="697" t="s">
        <v>18</v>
      </c>
      <c r="N203" s="697"/>
      <c r="O203" s="697"/>
      <c r="P203" s="697"/>
      <c r="Q203" s="697"/>
      <c r="R203" s="697"/>
      <c r="S203" s="697"/>
      <c r="T203" s="697"/>
      <c r="U203" s="697"/>
      <c r="V203" s="697"/>
      <c r="W203" s="697"/>
      <c r="X203" s="697"/>
      <c r="Y203" s="697"/>
      <c r="Z203" s="693"/>
      <c r="AA203" s="693"/>
      <c r="AB203" s="710"/>
      <c r="AC203" s="706"/>
      <c r="AD203" s="705"/>
      <c r="AE203" s="697"/>
      <c r="AF203" s="706"/>
      <c r="AG203" s="701"/>
      <c r="AH203" s="723"/>
      <c r="AI203" s="723"/>
      <c r="AJ203" s="723"/>
      <c r="AK203" s="723"/>
      <c r="AL203" s="723"/>
      <c r="AM203" s="723"/>
      <c r="AN203" s="723"/>
      <c r="AO203" s="723"/>
      <c r="AP203" s="723"/>
      <c r="AQ203" s="723"/>
      <c r="AR203" s="723"/>
    </row>
    <row r="204" spans="1:46" s="686" customFormat="1" ht="15" customHeight="1">
      <c r="A204" s="1237"/>
      <c r="B204" s="1018"/>
      <c r="C204" s="1018"/>
      <c r="D204" s="1018"/>
      <c r="E204" s="1018"/>
      <c r="F204" s="1012"/>
      <c r="G204" s="1019"/>
      <c r="H204" s="1012"/>
      <c r="I204" s="1005"/>
      <c r="J204" s="996"/>
      <c r="K204" s="1005"/>
      <c r="L204" s="690"/>
      <c r="M204" s="700" t="s">
        <v>19</v>
      </c>
      <c r="N204" s="700"/>
      <c r="O204" s="700"/>
      <c r="P204" s="700"/>
      <c r="Q204" s="700"/>
      <c r="R204" s="700"/>
      <c r="S204" s="700"/>
      <c r="T204" s="700"/>
      <c r="U204" s="700"/>
      <c r="V204" s="700"/>
      <c r="W204" s="700"/>
      <c r="X204" s="700"/>
      <c r="Y204" s="700"/>
      <c r="Z204" s="693"/>
      <c r="AA204" s="693"/>
      <c r="AB204" s="710"/>
      <c r="AC204" s="706"/>
      <c r="AD204" s="705"/>
      <c r="AE204" s="697"/>
      <c r="AF204" s="706"/>
      <c r="AG204" s="701"/>
      <c r="AH204" s="723"/>
      <c r="AI204" s="723"/>
      <c r="AJ204" s="723"/>
      <c r="AK204" s="723"/>
      <c r="AL204" s="723"/>
      <c r="AM204" s="723"/>
      <c r="AN204" s="723"/>
      <c r="AO204" s="723"/>
      <c r="AP204" s="723"/>
      <c r="AQ204" s="723"/>
      <c r="AR204" s="723"/>
    </row>
    <row r="205" spans="1:46" s="686" customFormat="1" ht="15" customHeight="1">
      <c r="A205" s="991"/>
      <c r="B205" s="991"/>
      <c r="C205" s="991"/>
      <c r="D205" s="991"/>
      <c r="E205" s="991"/>
      <c r="F205" s="991"/>
      <c r="G205" s="1004"/>
      <c r="H205" s="1005"/>
      <c r="I205" s="995"/>
      <c r="J205" s="996"/>
      <c r="K205" s="991"/>
      <c r="L205" s="690"/>
      <c r="M205" s="707" t="s">
        <v>309</v>
      </c>
      <c r="N205" s="707"/>
      <c r="O205" s="707"/>
      <c r="P205" s="707"/>
      <c r="Q205" s="707"/>
      <c r="R205" s="707"/>
      <c r="S205" s="707"/>
      <c r="T205" s="707"/>
      <c r="U205" s="707"/>
      <c r="V205" s="707"/>
      <c r="W205" s="707"/>
      <c r="X205" s="707"/>
      <c r="Y205" s="707"/>
      <c r="Z205" s="693"/>
      <c r="AA205" s="693"/>
      <c r="AB205" s="710"/>
      <c r="AC205" s="706"/>
      <c r="AD205" s="705"/>
      <c r="AE205" s="697"/>
      <c r="AF205" s="706"/>
      <c r="AG205" s="701"/>
      <c r="AH205" s="723"/>
      <c r="AI205" s="723"/>
      <c r="AJ205" s="723"/>
      <c r="AK205" s="723"/>
      <c r="AL205" s="723"/>
      <c r="AM205" s="723"/>
      <c r="AN205" s="723"/>
      <c r="AO205" s="723"/>
      <c r="AP205" s="723"/>
      <c r="AQ205" s="723"/>
      <c r="AR205" s="723"/>
    </row>
    <row r="206" spans="1:46" ht="15" customHeight="1">
      <c r="G206" s="156"/>
      <c r="H206" s="157"/>
      <c r="I206" s="157"/>
      <c r="J206" s="85"/>
      <c r="K206" s="157"/>
      <c r="L206" s="157"/>
      <c r="M206" s="157"/>
      <c r="N206" s="157"/>
      <c r="O206" s="157"/>
      <c r="P206" s="157"/>
      <c r="Q206" s="157"/>
      <c r="R206" s="157"/>
      <c r="S206" s="157"/>
      <c r="T206" s="157"/>
      <c r="U206" s="157"/>
      <c r="V206" s="157"/>
      <c r="W206" s="157"/>
      <c r="X206" s="157"/>
      <c r="Y206" s="157"/>
      <c r="Z206" s="157"/>
      <c r="AA206" s="157"/>
      <c r="AB206" s="157"/>
      <c r="AC206" s="157"/>
      <c r="AD206" s="157"/>
      <c r="AE206" s="157"/>
      <c r="AF206" s="157"/>
      <c r="AG206" s="157"/>
      <c r="AH206" s="157"/>
      <c r="AI206" s="157"/>
      <c r="AJ206" s="157"/>
      <c r="AK206" s="204"/>
      <c r="AL206" s="204"/>
      <c r="AM206" s="204"/>
      <c r="AN206" s="204"/>
      <c r="AO206" s="204"/>
      <c r="AP206" s="204"/>
      <c r="AQ206" s="204"/>
      <c r="AR206" s="204"/>
      <c r="AS206" s="204"/>
      <c r="AT206" s="204"/>
    </row>
    <row r="207" spans="1:46" ht="15" customHeight="1">
      <c r="G207" s="156"/>
      <c r="H207" s="157"/>
      <c r="I207" s="157"/>
      <c r="J207" s="85"/>
      <c r="K207" s="157"/>
      <c r="L207" s="157"/>
      <c r="M207" s="157"/>
      <c r="N207" s="157"/>
      <c r="O207" s="157"/>
      <c r="P207" s="157"/>
      <c r="Q207" s="1239"/>
      <c r="R207" s="157"/>
      <c r="S207" s="157"/>
      <c r="T207" s="157"/>
      <c r="U207" s="1239"/>
      <c r="V207" s="157"/>
      <c r="W207" s="157"/>
      <c r="X207" s="157"/>
      <c r="Y207" s="1095"/>
      <c r="Z207" s="157"/>
      <c r="AA207" s="157"/>
      <c r="AB207" s="157"/>
      <c r="AC207" s="157"/>
      <c r="AD207" s="157"/>
      <c r="AE207" s="157"/>
      <c r="AF207" s="157"/>
      <c r="AG207" s="157"/>
      <c r="AH207" s="157"/>
      <c r="AI207" s="157"/>
      <c r="AJ207" s="157"/>
      <c r="AK207" s="204"/>
      <c r="AL207" s="204"/>
      <c r="AM207" s="204"/>
      <c r="AN207" s="204"/>
      <c r="AO207" s="204"/>
      <c r="AP207" s="204"/>
      <c r="AQ207" s="204"/>
      <c r="AR207" s="204"/>
      <c r="AS207" s="204"/>
      <c r="AT207" s="204"/>
    </row>
    <row r="208" spans="1:46" ht="15" customHeight="1">
      <c r="G208" s="156"/>
      <c r="H208" s="157"/>
      <c r="I208" s="157"/>
      <c r="J208" s="85"/>
      <c r="K208" s="157"/>
      <c r="L208" s="157"/>
      <c r="M208" s="157"/>
      <c r="N208" s="157"/>
      <c r="O208" s="157"/>
      <c r="P208" s="157"/>
      <c r="Q208" s="1239"/>
      <c r="R208" s="157"/>
      <c r="S208" s="157"/>
      <c r="T208" s="157"/>
      <c r="U208" s="1239"/>
      <c r="V208" s="157"/>
      <c r="W208" s="157"/>
      <c r="X208" s="157"/>
      <c r="Y208" s="157"/>
      <c r="Z208" s="157"/>
      <c r="AA208" s="157"/>
      <c r="AB208" s="157"/>
      <c r="AC208" s="157"/>
    </row>
    <row r="209" spans="1:83" ht="15" customHeight="1">
      <c r="G209" s="156"/>
      <c r="H209" s="157"/>
      <c r="I209" s="157"/>
      <c r="J209" s="85"/>
      <c r="K209" s="157"/>
      <c r="L209" s="157"/>
      <c r="M209" s="157"/>
      <c r="N209" s="157"/>
      <c r="O209" s="157"/>
      <c r="Q209" s="1239"/>
      <c r="V209" s="157"/>
      <c r="W209" s="157"/>
      <c r="X209" s="157"/>
      <c r="Z209" s="157"/>
      <c r="AA209" s="157"/>
      <c r="AB209" s="157"/>
      <c r="AC209" s="732"/>
      <c r="AD209" s="157"/>
    </row>
    <row r="210" spans="1:83" ht="15" customHeight="1">
      <c r="G210" s="156"/>
      <c r="H210" s="157"/>
      <c r="I210" s="157"/>
      <c r="J210" s="85"/>
      <c r="K210" s="157"/>
      <c r="L210" s="157"/>
      <c r="M210" s="157"/>
      <c r="N210" s="157"/>
      <c r="O210" s="157"/>
      <c r="Q210" s="225"/>
      <c r="Y210" s="157"/>
      <c r="Z210" s="157"/>
      <c r="AA210" s="157"/>
      <c r="AB210" s="157"/>
      <c r="AC210" s="157"/>
      <c r="AD210" s="157"/>
      <c r="AE210" s="157"/>
    </row>
    <row r="211" spans="1:83" ht="15" customHeight="1">
      <c r="A211" s="733"/>
      <c r="B211" s="733"/>
      <c r="C211" s="733"/>
      <c r="D211" s="733"/>
      <c r="E211" s="733"/>
      <c r="F211" s="733"/>
      <c r="G211" s="736"/>
      <c r="H211" s="737"/>
      <c r="I211" s="737"/>
      <c r="J211" s="734"/>
      <c r="K211" s="737"/>
      <c r="L211" s="737"/>
      <c r="M211" s="737"/>
      <c r="N211" s="1321" t="s">
        <v>85</v>
      </c>
      <c r="O211" s="1271"/>
      <c r="P211" s="1267">
        <v>1</v>
      </c>
      <c r="Q211" s="1293"/>
      <c r="R211" s="1233" t="s">
        <v>84</v>
      </c>
      <c r="S211" s="1322"/>
      <c r="T211" s="1313">
        <v>1</v>
      </c>
      <c r="U211" s="1240"/>
      <c r="V211" s="1233" t="s">
        <v>84</v>
      </c>
      <c r="W211" s="839"/>
      <c r="X211" s="740">
        <v>1</v>
      </c>
      <c r="Y211" s="1095"/>
      <c r="Z211" s="737"/>
      <c r="AA211" s="737"/>
      <c r="AB211" s="737"/>
      <c r="AC211" s="737"/>
      <c r="AD211" s="737"/>
      <c r="AE211" s="733"/>
      <c r="AF211" s="731"/>
      <c r="AG211" s="731"/>
      <c r="AH211" s="731"/>
      <c r="AI211" s="731"/>
      <c r="AJ211" s="731"/>
      <c r="AK211" s="731"/>
      <c r="AL211" s="731"/>
      <c r="AM211" s="731"/>
      <c r="AN211" s="731"/>
      <c r="AO211" s="731"/>
      <c r="AP211" s="731"/>
      <c r="AQ211" s="731"/>
      <c r="AR211" s="731"/>
      <c r="AS211" s="731"/>
      <c r="AT211" s="731"/>
      <c r="AU211" s="731"/>
      <c r="AV211" s="731"/>
      <c r="AW211" s="731"/>
      <c r="AX211" s="731"/>
      <c r="AY211" s="731"/>
      <c r="AZ211" s="731"/>
      <c r="BA211" s="731"/>
      <c r="BB211" s="731"/>
      <c r="BC211" s="731"/>
      <c r="BD211" s="731"/>
      <c r="BE211" s="731"/>
      <c r="BF211" s="731"/>
      <c r="BG211" s="731"/>
      <c r="BH211" s="731"/>
      <c r="BI211" s="731"/>
      <c r="BJ211" s="731"/>
      <c r="BK211" s="731"/>
      <c r="BL211" s="731"/>
      <c r="BM211" s="731"/>
      <c r="BN211" s="731"/>
      <c r="BO211" s="731"/>
      <c r="BP211" s="731"/>
      <c r="BQ211" s="731"/>
      <c r="BR211" s="731"/>
      <c r="BS211" s="731"/>
      <c r="BT211" s="731"/>
      <c r="BU211" s="731"/>
      <c r="BV211" s="731"/>
      <c r="BW211" s="731"/>
      <c r="BX211" s="731"/>
      <c r="BY211" s="731"/>
      <c r="BZ211" s="731"/>
      <c r="CA211" s="731"/>
      <c r="CB211" s="731"/>
      <c r="CC211" s="731"/>
      <c r="CD211" s="731"/>
      <c r="CE211" s="731"/>
    </row>
    <row r="212" spans="1:83" ht="15" customHeight="1">
      <c r="A212" s="733"/>
      <c r="B212" s="733"/>
      <c r="C212" s="733"/>
      <c r="D212" s="733"/>
      <c r="E212" s="733"/>
      <c r="F212" s="733"/>
      <c r="G212" s="736"/>
      <c r="H212" s="737"/>
      <c r="I212" s="737"/>
      <c r="J212" s="734"/>
      <c r="K212" s="737"/>
      <c r="L212" s="737"/>
      <c r="M212" s="737"/>
      <c r="N212" s="1321"/>
      <c r="O212" s="1271"/>
      <c r="P212" s="1267"/>
      <c r="Q212" s="1293"/>
      <c r="R212" s="1233"/>
      <c r="S212" s="1323"/>
      <c r="T212" s="1314"/>
      <c r="U212" s="1240"/>
      <c r="V212" s="1233"/>
      <c r="W212" s="738"/>
      <c r="X212" s="738"/>
      <c r="Y212" s="738" t="s">
        <v>715</v>
      </c>
      <c r="Z212" s="737"/>
      <c r="AA212" s="737"/>
      <c r="AB212" s="737"/>
      <c r="AC212" s="737"/>
      <c r="AD212" s="737"/>
      <c r="AE212" s="737"/>
      <c r="AF212" s="731"/>
      <c r="AG212" s="731"/>
      <c r="AH212" s="731"/>
      <c r="AI212" s="731"/>
      <c r="AJ212" s="731"/>
      <c r="AK212" s="731"/>
      <c r="AL212" s="731"/>
      <c r="AM212" s="731"/>
      <c r="AN212" s="731"/>
      <c r="AO212" s="731"/>
      <c r="AP212" s="731"/>
      <c r="AQ212" s="731"/>
      <c r="AR212" s="731"/>
      <c r="AS212" s="731"/>
      <c r="AT212" s="731"/>
      <c r="AU212" s="731"/>
      <c r="AV212" s="731"/>
      <c r="AW212" s="731"/>
      <c r="AX212" s="731"/>
      <c r="AY212" s="731"/>
      <c r="AZ212" s="731"/>
      <c r="BA212" s="731"/>
      <c r="BB212" s="731"/>
      <c r="BC212" s="731"/>
      <c r="BD212" s="731"/>
      <c r="BE212" s="731"/>
      <c r="BF212" s="731"/>
      <c r="BG212" s="731"/>
      <c r="BH212" s="731"/>
      <c r="BI212" s="731"/>
      <c r="BJ212" s="731"/>
      <c r="BK212" s="731"/>
      <c r="BL212" s="731"/>
      <c r="BM212" s="731"/>
      <c r="BN212" s="731"/>
      <c r="BO212" s="731"/>
      <c r="BP212" s="731"/>
      <c r="BQ212" s="731"/>
      <c r="BR212" s="731"/>
      <c r="BS212" s="731"/>
      <c r="BT212" s="731"/>
      <c r="BU212" s="731"/>
      <c r="BV212" s="731"/>
      <c r="BW212" s="731"/>
      <c r="BX212" s="731"/>
      <c r="BY212" s="731"/>
      <c r="BZ212" s="731"/>
      <c r="CA212" s="731"/>
      <c r="CB212" s="731"/>
      <c r="CC212" s="731"/>
      <c r="CD212" s="731"/>
      <c r="CE212" s="731"/>
    </row>
    <row r="213" spans="1:83" ht="15" customHeight="1">
      <c r="A213" s="733"/>
      <c r="B213" s="733"/>
      <c r="C213" s="733"/>
      <c r="D213" s="733"/>
      <c r="E213" s="733"/>
      <c r="F213" s="733"/>
      <c r="G213" s="736"/>
      <c r="H213" s="737"/>
      <c r="I213" s="737"/>
      <c r="J213" s="734"/>
      <c r="K213" s="737"/>
      <c r="L213" s="737"/>
      <c r="M213" s="737"/>
      <c r="N213" s="1321"/>
      <c r="O213" s="1271"/>
      <c r="P213" s="1267"/>
      <c r="Q213" s="1293"/>
      <c r="R213" s="1233"/>
      <c r="S213" s="735"/>
      <c r="T213" s="735"/>
      <c r="U213" s="738" t="s">
        <v>716</v>
      </c>
      <c r="V213" s="838"/>
      <c r="W213" s="739"/>
      <c r="X213" s="739"/>
      <c r="Y213" s="739"/>
      <c r="Z213" s="737"/>
      <c r="AA213" s="737"/>
      <c r="AB213" s="737"/>
      <c r="AC213" s="737"/>
      <c r="AD213" s="737"/>
      <c r="AE213" s="737"/>
      <c r="AF213" s="731"/>
      <c r="AG213" s="731"/>
      <c r="AH213" s="731"/>
      <c r="AI213" s="731"/>
      <c r="AJ213" s="731"/>
      <c r="AK213" s="731"/>
      <c r="AL213" s="731"/>
      <c r="AM213" s="731"/>
      <c r="AN213" s="731"/>
      <c r="AO213" s="731"/>
      <c r="AP213" s="731"/>
      <c r="AQ213" s="731"/>
      <c r="AR213" s="731"/>
      <c r="AS213" s="731"/>
      <c r="AT213" s="731"/>
      <c r="AU213" s="731"/>
      <c r="AV213" s="731"/>
      <c r="AW213" s="731"/>
      <c r="AX213" s="731"/>
      <c r="AY213" s="731"/>
      <c r="AZ213" s="731"/>
      <c r="BA213" s="731"/>
      <c r="BB213" s="731"/>
      <c r="BC213" s="731"/>
      <c r="BD213" s="731"/>
      <c r="BE213" s="731"/>
      <c r="BF213" s="731"/>
      <c r="BG213" s="731"/>
      <c r="BH213" s="731"/>
      <c r="BI213" s="731"/>
      <c r="BJ213" s="731"/>
      <c r="BK213" s="731"/>
      <c r="BL213" s="731"/>
      <c r="BM213" s="731"/>
      <c r="BN213" s="731"/>
      <c r="BO213" s="731"/>
      <c r="BP213" s="731"/>
      <c r="BQ213" s="731"/>
      <c r="BR213" s="731"/>
      <c r="BS213" s="731"/>
      <c r="BT213" s="731"/>
      <c r="BU213" s="731"/>
      <c r="BV213" s="731"/>
      <c r="BW213" s="731"/>
      <c r="BX213" s="731"/>
      <c r="BY213" s="731"/>
      <c r="BZ213" s="731"/>
      <c r="CA213" s="731"/>
      <c r="CB213" s="731"/>
      <c r="CC213" s="731"/>
      <c r="CD213" s="731"/>
      <c r="CE213" s="731"/>
    </row>
    <row r="214" spans="1:83" ht="15" customHeight="1">
      <c r="A214" s="733"/>
      <c r="B214" s="733"/>
      <c r="C214" s="733"/>
      <c r="D214" s="733"/>
      <c r="E214" s="733"/>
      <c r="F214" s="733"/>
      <c r="G214" s="736"/>
      <c r="H214" s="737"/>
      <c r="I214" s="737"/>
      <c r="J214" s="734"/>
      <c r="K214" s="737"/>
      <c r="L214" s="737"/>
      <c r="M214" s="737"/>
      <c r="N214" s="1233"/>
      <c r="O214" s="836"/>
      <c r="P214" s="836"/>
      <c r="Q214" s="837"/>
      <c r="R214" s="838"/>
      <c r="S214" s="739"/>
      <c r="T214" s="739"/>
      <c r="U214" s="739"/>
      <c r="V214" s="739"/>
      <c r="W214" s="739"/>
      <c r="X214" s="739"/>
      <c r="Y214" s="739"/>
      <c r="Z214" s="737"/>
      <c r="AA214" s="737"/>
      <c r="AB214" s="737"/>
      <c r="AC214" s="737"/>
      <c r="AD214" s="737"/>
      <c r="AE214" s="737"/>
      <c r="AF214" s="731"/>
      <c r="AG214" s="731"/>
      <c r="AH214" s="731"/>
      <c r="AI214" s="731"/>
      <c r="AJ214" s="731"/>
      <c r="AK214" s="731"/>
      <c r="AL214" s="731"/>
      <c r="AM214" s="731"/>
      <c r="AN214" s="731"/>
      <c r="AO214" s="731"/>
      <c r="AP214" s="731"/>
      <c r="AQ214" s="731"/>
      <c r="AR214" s="731"/>
      <c r="AS214" s="731"/>
      <c r="AT214" s="731"/>
      <c r="AU214" s="731"/>
      <c r="AV214" s="731"/>
      <c r="AW214" s="731"/>
      <c r="AX214" s="731"/>
      <c r="AY214" s="731"/>
      <c r="AZ214" s="731"/>
      <c r="BA214" s="731"/>
      <c r="BB214" s="731"/>
      <c r="BC214" s="731"/>
      <c r="BD214" s="731"/>
      <c r="BE214" s="731"/>
      <c r="BF214" s="731"/>
      <c r="BG214" s="731"/>
      <c r="BH214" s="731"/>
      <c r="BI214" s="731"/>
      <c r="BJ214" s="731"/>
      <c r="BK214" s="731"/>
      <c r="BL214" s="731"/>
      <c r="BM214" s="731"/>
      <c r="BN214" s="731"/>
      <c r="BO214" s="731"/>
      <c r="BP214" s="731"/>
      <c r="BQ214" s="731"/>
      <c r="BR214" s="731"/>
      <c r="BS214" s="731"/>
      <c r="BT214" s="731"/>
      <c r="BU214" s="731"/>
      <c r="BV214" s="731"/>
      <c r="BW214" s="731"/>
      <c r="BX214" s="731"/>
      <c r="BY214" s="731"/>
      <c r="BZ214" s="731"/>
      <c r="CA214" s="731"/>
      <c r="CB214" s="731"/>
      <c r="CC214" s="731"/>
      <c r="CD214" s="731"/>
      <c r="CE214" s="731"/>
    </row>
    <row r="216" spans="1:83" s="36" customFormat="1" ht="17.100000000000001" customHeight="1">
      <c r="A216" s="98"/>
      <c r="B216" s="98"/>
      <c r="C216" s="86"/>
      <c r="D216" s="151"/>
      <c r="E216" s="170"/>
      <c r="F216" s="172"/>
      <c r="G216" s="172"/>
      <c r="H216" s="171"/>
      <c r="I216" s="171"/>
      <c r="J216" s="171"/>
      <c r="K216" s="171"/>
      <c r="L216" s="171"/>
      <c r="M216" s="171"/>
      <c r="N216" s="171"/>
      <c r="O216" s="171"/>
      <c r="P216" s="171"/>
      <c r="Q216" s="171"/>
      <c r="R216" s="171"/>
      <c r="S216" s="171"/>
      <c r="T216" s="153"/>
      <c r="U216" s="153"/>
      <c r="V216" s="153"/>
      <c r="W216" s="173"/>
      <c r="X216" s="173"/>
    </row>
    <row r="217" spans="1:83" s="744" customFormat="1" ht="18.75" customHeight="1">
      <c r="X217" s="723"/>
      <c r="Y217" s="723"/>
      <c r="Z217" s="723"/>
      <c r="AA217" s="723"/>
      <c r="AB217" s="723"/>
      <c r="AC217" s="723"/>
      <c r="AD217" s="723"/>
      <c r="AE217" s="723"/>
      <c r="AF217" s="723"/>
      <c r="AG217" s="723"/>
      <c r="AH217" s="723"/>
      <c r="AI217" s="723"/>
      <c r="AJ217" s="723"/>
    </row>
    <row r="218" spans="1:83" s="35" customFormat="1" ht="17.100000000000001" customHeight="1">
      <c r="G218" s="35" t="s">
        <v>13</v>
      </c>
      <c r="I218" s="35" t="s">
        <v>748</v>
      </c>
      <c r="V218" s="158"/>
      <c r="X218" s="217"/>
      <c r="Y218" s="217"/>
      <c r="Z218" s="217"/>
      <c r="AA218" s="217"/>
      <c r="AB218" s="217"/>
      <c r="AC218" s="217"/>
      <c r="AD218" s="217"/>
      <c r="AE218" s="217"/>
      <c r="AF218" s="217"/>
      <c r="AG218" s="217"/>
      <c r="AH218" s="217"/>
      <c r="AI218" s="217"/>
      <c r="AJ218" s="217"/>
    </row>
    <row r="219" spans="1:83" s="744" customFormat="1" ht="17.100000000000001" customHeight="1">
      <c r="L219" s="122"/>
      <c r="M219" s="122"/>
      <c r="N219" s="122"/>
      <c r="O219" s="122"/>
      <c r="P219" s="122"/>
      <c r="Q219" s="122"/>
      <c r="R219" s="122"/>
      <c r="S219" s="122"/>
      <c r="T219" s="122"/>
      <c r="U219" s="122"/>
      <c r="V219" s="122"/>
      <c r="W219" s="122"/>
      <c r="X219" s="723"/>
      <c r="Y219" s="723"/>
      <c r="Z219" s="723"/>
      <c r="AA219" s="723"/>
      <c r="AB219" s="723"/>
      <c r="AC219" s="723"/>
      <c r="AD219" s="723"/>
      <c r="AE219" s="723"/>
      <c r="AF219" s="723"/>
      <c r="AG219" s="723"/>
      <c r="AH219" s="723"/>
      <c r="AI219" s="723"/>
      <c r="AJ219" s="723"/>
    </row>
    <row r="220" spans="1:83" s="801" customFormat="1" ht="22.5">
      <c r="A220" s="1237">
        <v>1</v>
      </c>
      <c r="B220" s="885"/>
      <c r="C220" s="885"/>
      <c r="D220" s="885"/>
      <c r="E220" s="886"/>
      <c r="F220" s="887"/>
      <c r="G220" s="887"/>
      <c r="H220" s="887"/>
      <c r="I220" s="888"/>
      <c r="J220" s="883"/>
      <c r="K220" s="890"/>
      <c r="L220" s="783">
        <f>mergeValue(A220)</f>
        <v>1</v>
      </c>
      <c r="M220" s="643" t="s">
        <v>20</v>
      </c>
      <c r="N220" s="648"/>
      <c r="O220" s="1287"/>
      <c r="P220" s="1288"/>
      <c r="Q220" s="1288"/>
      <c r="R220" s="1288"/>
      <c r="S220" s="1288"/>
      <c r="T220" s="1288"/>
      <c r="U220" s="1288"/>
      <c r="V220" s="1289"/>
      <c r="W220" s="632" t="s">
        <v>477</v>
      </c>
      <c r="X220" s="810"/>
      <c r="Y220" s="831"/>
      <c r="Z220" s="831" t="str">
        <f t="shared" ref="Z220:Z233" si="3">IF(M220="","",M220 )</f>
        <v>Наименование тарифа</v>
      </c>
      <c r="AA220" s="831"/>
      <c r="AB220" s="831"/>
      <c r="AC220" s="831"/>
      <c r="AD220" s="810"/>
      <c r="AE220" s="810"/>
      <c r="AF220" s="810"/>
      <c r="AG220" s="810"/>
      <c r="AH220" s="810"/>
      <c r="AI220" s="810"/>
      <c r="AJ220" s="810"/>
    </row>
    <row r="221" spans="1:83" s="801" customFormat="1" ht="22.5">
      <c r="A221" s="1237"/>
      <c r="B221" s="1237">
        <v>1</v>
      </c>
      <c r="C221" s="885"/>
      <c r="D221" s="885"/>
      <c r="E221" s="887"/>
      <c r="F221" s="887"/>
      <c r="G221" s="887"/>
      <c r="H221" s="887"/>
      <c r="I221" s="882"/>
      <c r="J221" s="881"/>
      <c r="K221" s="884"/>
      <c r="L221" s="783" t="str">
        <f>mergeValue(A221) &amp;"."&amp; mergeValue(B221)</f>
        <v>1.1</v>
      </c>
      <c r="M221" s="694" t="s">
        <v>16</v>
      </c>
      <c r="N221" s="648"/>
      <c r="O221" s="1287"/>
      <c r="P221" s="1288"/>
      <c r="Q221" s="1288"/>
      <c r="R221" s="1288"/>
      <c r="S221" s="1288"/>
      <c r="T221" s="1288"/>
      <c r="U221" s="1288"/>
      <c r="V221" s="1289"/>
      <c r="W221" s="632" t="s">
        <v>478</v>
      </c>
      <c r="X221" s="810"/>
      <c r="Y221" s="831"/>
      <c r="Z221" s="831" t="str">
        <f t="shared" si="3"/>
        <v>Территория действия тарифа</v>
      </c>
      <c r="AA221" s="831"/>
      <c r="AB221" s="831"/>
      <c r="AC221" s="831"/>
      <c r="AD221" s="810"/>
      <c r="AE221" s="810"/>
      <c r="AF221" s="810"/>
      <c r="AG221" s="810"/>
      <c r="AH221" s="810"/>
      <c r="AI221" s="810"/>
      <c r="AJ221" s="810"/>
    </row>
    <row r="222" spans="1:83" s="801" customFormat="1" ht="22.5">
      <c r="A222" s="1237"/>
      <c r="B222" s="1237"/>
      <c r="C222" s="1237">
        <v>1</v>
      </c>
      <c r="D222" s="885"/>
      <c r="E222" s="887"/>
      <c r="F222" s="887"/>
      <c r="G222" s="887"/>
      <c r="H222" s="887"/>
      <c r="I222" s="889"/>
      <c r="J222" s="881"/>
      <c r="K222" s="884"/>
      <c r="L222" s="783" t="str">
        <f>mergeValue(A222) &amp;"."&amp; mergeValue(B222)&amp;"."&amp; mergeValue(C222)</f>
        <v>1.1.1</v>
      </c>
      <c r="M222" s="695" t="s">
        <v>7</v>
      </c>
      <c r="N222" s="648"/>
      <c r="O222" s="1287"/>
      <c r="P222" s="1288"/>
      <c r="Q222" s="1288"/>
      <c r="R222" s="1288"/>
      <c r="S222" s="1288"/>
      <c r="T222" s="1288"/>
      <c r="U222" s="1288"/>
      <c r="V222" s="1289"/>
      <c r="W222" s="632" t="s">
        <v>635</v>
      </c>
      <c r="X222" s="810"/>
      <c r="Y222" s="831"/>
      <c r="Z222" s="831" t="str">
        <f t="shared" si="3"/>
        <v xml:space="preserve">Наименование системы теплоснабжения </v>
      </c>
      <c r="AA222" s="831"/>
      <c r="AB222" s="831"/>
      <c r="AC222" s="831"/>
      <c r="AD222" s="810"/>
      <c r="AE222" s="810"/>
      <c r="AF222" s="810"/>
      <c r="AG222" s="810"/>
      <c r="AH222" s="810"/>
      <c r="AI222" s="810"/>
      <c r="AJ222" s="810"/>
    </row>
    <row r="223" spans="1:83" s="801" customFormat="1" ht="22.5">
      <c r="A223" s="1237"/>
      <c r="B223" s="1237"/>
      <c r="C223" s="1237"/>
      <c r="D223" s="1237">
        <v>1</v>
      </c>
      <c r="E223" s="887"/>
      <c r="F223" s="887"/>
      <c r="G223" s="887"/>
      <c r="H223" s="887"/>
      <c r="I223" s="889"/>
      <c r="J223" s="881"/>
      <c r="K223" s="884"/>
      <c r="L223" s="783" t="str">
        <f>mergeValue(A223) &amp;"."&amp; mergeValue(B223)&amp;"."&amp; mergeValue(C223)&amp;"."&amp; mergeValue(D223)</f>
        <v>1.1.1.1</v>
      </c>
      <c r="M223" s="696" t="s">
        <v>22</v>
      </c>
      <c r="N223" s="648"/>
      <c r="O223" s="1287"/>
      <c r="P223" s="1288"/>
      <c r="Q223" s="1288"/>
      <c r="R223" s="1288"/>
      <c r="S223" s="1288"/>
      <c r="T223" s="1288"/>
      <c r="U223" s="1288"/>
      <c r="V223" s="1289"/>
      <c r="W223" s="632" t="s">
        <v>636</v>
      </c>
      <c r="X223" s="810"/>
      <c r="Y223" s="831"/>
      <c r="Z223" s="831" t="str">
        <f t="shared" si="3"/>
        <v xml:space="preserve">Источник тепловой энергии  </v>
      </c>
      <c r="AA223" s="831"/>
      <c r="AB223" s="831"/>
      <c r="AC223" s="831"/>
      <c r="AD223" s="810"/>
      <c r="AE223" s="810"/>
      <c r="AF223" s="810"/>
      <c r="AG223" s="810"/>
      <c r="AH223" s="810"/>
      <c r="AI223" s="810"/>
      <c r="AJ223" s="810"/>
    </row>
    <row r="224" spans="1:83" s="801" customFormat="1" ht="101.25">
      <c r="A224" s="1237"/>
      <c r="B224" s="1237"/>
      <c r="C224" s="1237"/>
      <c r="D224" s="1237"/>
      <c r="E224" s="1237">
        <v>1</v>
      </c>
      <c r="F224" s="887"/>
      <c r="G224" s="887"/>
      <c r="H224" s="885">
        <v>1</v>
      </c>
      <c r="I224" s="1237">
        <v>1</v>
      </c>
      <c r="J224" s="887"/>
      <c r="K224" s="892"/>
      <c r="L224" s="783" t="str">
        <f>mergeValue(A224) &amp;"."&amp; mergeValue(B224)&amp;"."&amp; mergeValue(C224)&amp;"."&amp; mergeValue(D224)&amp;"."&amp; mergeValue(E224)</f>
        <v>1.1.1.1.1</v>
      </c>
      <c r="M224" s="556" t="s">
        <v>9</v>
      </c>
      <c r="N224" s="648"/>
      <c r="O224" s="1240"/>
      <c r="P224" s="1241"/>
      <c r="Q224" s="1241"/>
      <c r="R224" s="1241"/>
      <c r="S224" s="1241"/>
      <c r="T224" s="1241"/>
      <c r="U224" s="1241"/>
      <c r="V224" s="1242"/>
      <c r="W224" s="632" t="s">
        <v>640</v>
      </c>
      <c r="X224" s="810"/>
      <c r="Y224" s="831"/>
      <c r="Z224" s="831" t="str">
        <f t="shared" si="3"/>
        <v>Схема подключения теплопотребляющей установки к коллектору источника тепловой энергии</v>
      </c>
      <c r="AA224" s="831"/>
      <c r="AB224" s="831"/>
      <c r="AC224" s="831"/>
      <c r="AD224" s="810"/>
      <c r="AE224" s="810"/>
      <c r="AF224" s="810"/>
      <c r="AG224" s="810"/>
      <c r="AH224" s="810"/>
      <c r="AI224" s="810"/>
      <c r="AJ224" s="810"/>
    </row>
    <row r="225" spans="1:71" s="801" customFormat="1" ht="90">
      <c r="A225" s="1237"/>
      <c r="B225" s="1237"/>
      <c r="C225" s="1237"/>
      <c r="D225" s="1237"/>
      <c r="E225" s="1237"/>
      <c r="F225" s="1237">
        <v>1</v>
      </c>
      <c r="G225" s="885"/>
      <c r="H225" s="885"/>
      <c r="I225" s="1237"/>
      <c r="J225" s="1237">
        <v>1</v>
      </c>
      <c r="K225" s="893"/>
      <c r="L225" s="783" t="str">
        <f>mergeValue(A225) &amp;"."&amp; mergeValue(B225)&amp;"."&amp; mergeValue(C225)&amp;"."&amp; mergeValue(D225)&amp;"."&amp; mergeValue(E225)&amp;"."&amp; mergeValue(F225)</f>
        <v>1.1.1.1.1.1</v>
      </c>
      <c r="M225" s="557" t="s">
        <v>10</v>
      </c>
      <c r="N225" s="648"/>
      <c r="O225" s="1240"/>
      <c r="P225" s="1241"/>
      <c r="Q225" s="1241"/>
      <c r="R225" s="1241"/>
      <c r="S225" s="1241"/>
      <c r="T225" s="1241"/>
      <c r="U225" s="1241"/>
      <c r="V225" s="1242"/>
      <c r="W225" s="632" t="s">
        <v>638</v>
      </c>
      <c r="X225" s="810"/>
      <c r="Y225" s="831"/>
      <c r="Z225" s="831" t="str">
        <f t="shared" si="3"/>
        <v>Группа потребителей</v>
      </c>
      <c r="AA225" s="831"/>
      <c r="AB225" s="831"/>
      <c r="AC225" s="831"/>
      <c r="AD225" s="810"/>
      <c r="AE225" s="810"/>
      <c r="AF225" s="810"/>
      <c r="AG225" s="810"/>
      <c r="AH225" s="810"/>
      <c r="AI225" s="810"/>
      <c r="AJ225" s="810"/>
    </row>
    <row r="226" spans="1:71" s="801" customFormat="1" ht="195.75" customHeight="1">
      <c r="A226" s="1237"/>
      <c r="B226" s="1237"/>
      <c r="C226" s="1237"/>
      <c r="D226" s="1237"/>
      <c r="E226" s="1237"/>
      <c r="F226" s="1237"/>
      <c r="G226" s="885">
        <v>1</v>
      </c>
      <c r="H226" s="885"/>
      <c r="I226" s="1237"/>
      <c r="J226" s="1237"/>
      <c r="K226" s="893">
        <v>1</v>
      </c>
      <c r="L226" s="783" t="str">
        <f>mergeValue(A226) &amp;"."&amp; mergeValue(B226)&amp;"."&amp; mergeValue(C226)&amp;"."&amp; mergeValue(D226)&amp;"."&amp; mergeValue(E226)&amp;"."&amp; mergeValue(F226)&amp;"."&amp; mergeValue(G226)</f>
        <v>1.1.1.1.1.1.1</v>
      </c>
      <c r="M226" s="1071"/>
      <c r="N226" s="648"/>
      <c r="O226" s="765"/>
      <c r="P226" s="765"/>
      <c r="Q226" s="765"/>
      <c r="R226" s="1232"/>
      <c r="S226" s="1233" t="s">
        <v>84</v>
      </c>
      <c r="T226" s="1232"/>
      <c r="U226" s="1233" t="s">
        <v>84</v>
      </c>
      <c r="V226" s="765"/>
      <c r="W226" s="1207" t="s">
        <v>657</v>
      </c>
      <c r="X226" s="810" t="str">
        <f>strCheckDate(O227:V227)</f>
        <v/>
      </c>
      <c r="Y226" s="831"/>
      <c r="Z226" s="831" t="str">
        <f t="shared" si="3"/>
        <v/>
      </c>
      <c r="AA226" s="831"/>
      <c r="AB226" s="831"/>
      <c r="AC226" s="831"/>
      <c r="AD226" s="810"/>
      <c r="AE226" s="810"/>
      <c r="AF226" s="810"/>
      <c r="AG226" s="810"/>
      <c r="AH226" s="810"/>
      <c r="AI226" s="810"/>
      <c r="AJ226" s="810"/>
    </row>
    <row r="227" spans="1:71" s="801" customFormat="1" ht="14.25" hidden="1" customHeight="1">
      <c r="A227" s="1237"/>
      <c r="B227" s="1237"/>
      <c r="C227" s="1237"/>
      <c r="D227" s="1237"/>
      <c r="E227" s="1237"/>
      <c r="F227" s="1237"/>
      <c r="G227" s="885"/>
      <c r="H227" s="885"/>
      <c r="I227" s="1237"/>
      <c r="J227" s="1237"/>
      <c r="K227" s="893"/>
      <c r="L227" s="802"/>
      <c r="M227" s="648"/>
      <c r="N227" s="648"/>
      <c r="O227" s="765"/>
      <c r="P227" s="765"/>
      <c r="Q227" s="771" t="str">
        <f>R226 &amp; "-" &amp; T226</f>
        <v>-</v>
      </c>
      <c r="R227" s="1232"/>
      <c r="S227" s="1233"/>
      <c r="T227" s="1232"/>
      <c r="U227" s="1233"/>
      <c r="V227" s="765"/>
      <c r="W227" s="1207"/>
      <c r="X227" s="810"/>
      <c r="Y227" s="831"/>
      <c r="Z227" s="831" t="str">
        <f t="shared" si="3"/>
        <v/>
      </c>
      <c r="AA227" s="831"/>
      <c r="AB227" s="831"/>
      <c r="AC227" s="831"/>
      <c r="AD227" s="810"/>
      <c r="AE227" s="810"/>
      <c r="AF227" s="810"/>
      <c r="AG227" s="810"/>
      <c r="AH227" s="810"/>
      <c r="AI227" s="810"/>
      <c r="AJ227" s="810"/>
    </row>
    <row r="228" spans="1:71" s="801" customFormat="1" ht="15" customHeight="1">
      <c r="A228" s="1237"/>
      <c r="B228" s="1237"/>
      <c r="C228" s="1237"/>
      <c r="D228" s="1237"/>
      <c r="E228" s="1237"/>
      <c r="F228" s="1237"/>
      <c r="G228" s="887"/>
      <c r="H228" s="885"/>
      <c r="I228" s="1237"/>
      <c r="J228" s="1237"/>
      <c r="K228" s="892"/>
      <c r="L228" s="690"/>
      <c r="M228" s="559" t="s">
        <v>25</v>
      </c>
      <c r="N228" s="767"/>
      <c r="O228" s="767"/>
      <c r="P228" s="767"/>
      <c r="Q228" s="767"/>
      <c r="R228" s="767"/>
      <c r="S228" s="767"/>
      <c r="T228" s="767"/>
      <c r="U228" s="767"/>
      <c r="V228" s="764"/>
      <c r="W228" s="1207"/>
      <c r="X228" s="810"/>
      <c r="Y228" s="831"/>
      <c r="Z228" s="831" t="str">
        <f t="shared" si="3"/>
        <v>Добавить вид теплоносителя (параметры теплоносителя)</v>
      </c>
      <c r="AA228" s="831"/>
      <c r="AB228" s="831"/>
      <c r="AC228" s="831"/>
      <c r="AD228" s="810"/>
      <c r="AE228" s="810"/>
      <c r="AF228" s="810"/>
      <c r="AG228" s="810"/>
      <c r="AH228" s="810"/>
      <c r="AI228" s="810"/>
      <c r="AJ228" s="810"/>
    </row>
    <row r="229" spans="1:71" s="801" customFormat="1" ht="15" customHeight="1">
      <c r="A229" s="1237"/>
      <c r="B229" s="1237"/>
      <c r="C229" s="1237"/>
      <c r="D229" s="1237"/>
      <c r="E229" s="1237"/>
      <c r="F229" s="887"/>
      <c r="G229" s="887"/>
      <c r="H229" s="885"/>
      <c r="I229" s="1237"/>
      <c r="J229" s="887"/>
      <c r="K229" s="892"/>
      <c r="L229" s="690"/>
      <c r="M229" s="558" t="s">
        <v>11</v>
      </c>
      <c r="N229" s="767"/>
      <c r="O229" s="767"/>
      <c r="P229" s="767"/>
      <c r="Q229" s="767"/>
      <c r="R229" s="767"/>
      <c r="S229" s="767"/>
      <c r="T229" s="767"/>
      <c r="U229" s="766"/>
      <c r="V229" s="767"/>
      <c r="W229" s="667"/>
      <c r="X229" s="810"/>
      <c r="Y229" s="831"/>
      <c r="Z229" s="831" t="str">
        <f t="shared" si="3"/>
        <v>Добавить группу потребителей</v>
      </c>
      <c r="AA229" s="831"/>
      <c r="AB229" s="831"/>
      <c r="AC229" s="831"/>
      <c r="AD229" s="810"/>
      <c r="AE229" s="810"/>
      <c r="AF229" s="810"/>
      <c r="AG229" s="810"/>
      <c r="AH229" s="810"/>
      <c r="AI229" s="810"/>
      <c r="AJ229" s="810"/>
    </row>
    <row r="230" spans="1:71" s="801" customFormat="1" ht="15" customHeight="1">
      <c r="A230" s="1237"/>
      <c r="B230" s="1237"/>
      <c r="C230" s="1237"/>
      <c r="D230" s="1237"/>
      <c r="E230" s="891"/>
      <c r="F230" s="887"/>
      <c r="G230" s="887"/>
      <c r="H230" s="887"/>
      <c r="I230" s="883"/>
      <c r="J230" s="880"/>
      <c r="K230" s="890"/>
      <c r="L230" s="690"/>
      <c r="M230" s="762" t="s">
        <v>12</v>
      </c>
      <c r="N230" s="767"/>
      <c r="O230" s="767"/>
      <c r="P230" s="767"/>
      <c r="Q230" s="767"/>
      <c r="R230" s="767"/>
      <c r="S230" s="767"/>
      <c r="T230" s="767"/>
      <c r="U230" s="766"/>
      <c r="V230" s="767"/>
      <c r="W230" s="667"/>
      <c r="X230" s="810"/>
      <c r="Y230" s="831"/>
      <c r="Z230" s="831" t="str">
        <f t="shared" si="3"/>
        <v>Добавить схему подключения</v>
      </c>
      <c r="AA230" s="831"/>
      <c r="AB230" s="831"/>
      <c r="AC230" s="831"/>
      <c r="AD230" s="810"/>
      <c r="AE230" s="810"/>
      <c r="AF230" s="810"/>
      <c r="AG230" s="810"/>
      <c r="AH230" s="810"/>
      <c r="AI230" s="810"/>
      <c r="AJ230" s="810"/>
    </row>
    <row r="231" spans="1:71" s="801" customFormat="1" ht="15" customHeight="1">
      <c r="A231" s="1237"/>
      <c r="B231" s="1237"/>
      <c r="C231" s="1237"/>
      <c r="D231" s="891"/>
      <c r="E231" s="891"/>
      <c r="F231" s="887"/>
      <c r="G231" s="887"/>
      <c r="H231" s="887"/>
      <c r="I231" s="883"/>
      <c r="J231" s="880"/>
      <c r="K231" s="890"/>
      <c r="L231" s="690"/>
      <c r="M231" s="761" t="s">
        <v>17</v>
      </c>
      <c r="N231" s="767"/>
      <c r="O231" s="767"/>
      <c r="P231" s="767"/>
      <c r="Q231" s="767"/>
      <c r="R231" s="767"/>
      <c r="S231" s="767"/>
      <c r="T231" s="767"/>
      <c r="U231" s="766"/>
      <c r="V231" s="767"/>
      <c r="W231" s="667"/>
      <c r="X231" s="810"/>
      <c r="Y231" s="831"/>
      <c r="Z231" s="831" t="str">
        <f t="shared" si="3"/>
        <v>Добавить источник тепловой энергии</v>
      </c>
      <c r="AA231" s="831"/>
      <c r="AB231" s="831"/>
      <c r="AC231" s="831"/>
      <c r="AD231" s="810"/>
      <c r="AE231" s="810"/>
      <c r="AF231" s="810"/>
      <c r="AG231" s="810"/>
      <c r="AH231" s="810"/>
      <c r="AI231" s="810"/>
      <c r="AJ231" s="810"/>
    </row>
    <row r="232" spans="1:71" s="801" customFormat="1" ht="15" customHeight="1">
      <c r="A232" s="1237"/>
      <c r="B232" s="1237"/>
      <c r="C232" s="891"/>
      <c r="D232" s="891"/>
      <c r="E232" s="891"/>
      <c r="F232" s="891"/>
      <c r="G232" s="896"/>
      <c r="H232" s="883"/>
      <c r="I232" s="894"/>
      <c r="J232" s="880"/>
      <c r="K232" s="895"/>
      <c r="L232" s="690"/>
      <c r="M232" s="760" t="s">
        <v>18</v>
      </c>
      <c r="N232" s="767"/>
      <c r="O232" s="767"/>
      <c r="P232" s="767"/>
      <c r="Q232" s="767"/>
      <c r="R232" s="767"/>
      <c r="S232" s="767"/>
      <c r="T232" s="767"/>
      <c r="U232" s="766"/>
      <c r="V232" s="767"/>
      <c r="W232" s="667"/>
      <c r="X232" s="810"/>
      <c r="Y232" s="831"/>
      <c r="Z232" s="831" t="str">
        <f t="shared" si="3"/>
        <v>Добавить наименование системы теплоснабжения</v>
      </c>
      <c r="AA232" s="831"/>
      <c r="AB232" s="831"/>
      <c r="AC232" s="831"/>
      <c r="AD232" s="810"/>
      <c r="AE232" s="810"/>
      <c r="AF232" s="810"/>
      <c r="AG232" s="810"/>
      <c r="AH232" s="810"/>
      <c r="AI232" s="810"/>
      <c r="AJ232" s="810"/>
    </row>
    <row r="233" spans="1:71" s="801" customFormat="1" ht="15" customHeight="1">
      <c r="A233" s="1237"/>
      <c r="B233" s="891"/>
      <c r="C233" s="891"/>
      <c r="D233" s="891"/>
      <c r="E233" s="891"/>
      <c r="F233" s="891"/>
      <c r="G233" s="896"/>
      <c r="H233" s="883"/>
      <c r="I233" s="883"/>
      <c r="J233" s="880"/>
      <c r="K233" s="890"/>
      <c r="L233" s="690"/>
      <c r="M233" s="735" t="s">
        <v>19</v>
      </c>
      <c r="N233" s="767"/>
      <c r="O233" s="767"/>
      <c r="P233" s="767"/>
      <c r="Q233" s="767"/>
      <c r="R233" s="767"/>
      <c r="S233" s="767"/>
      <c r="T233" s="767"/>
      <c r="U233" s="766"/>
      <c r="V233" s="767"/>
      <c r="W233" s="667"/>
      <c r="X233" s="810"/>
      <c r="Y233" s="831"/>
      <c r="Z233" s="831" t="str">
        <f t="shared" si="3"/>
        <v>Добавить территорию действия тарифа</v>
      </c>
      <c r="AA233" s="831"/>
      <c r="AB233" s="831"/>
      <c r="AC233" s="831"/>
      <c r="AD233" s="810"/>
      <c r="AE233" s="810"/>
      <c r="AF233" s="810"/>
      <c r="AG233" s="810"/>
      <c r="AH233" s="810"/>
      <c r="AI233" s="810"/>
      <c r="AJ233" s="810"/>
    </row>
    <row r="234" spans="1:71" s="744" customFormat="1" ht="15" customHeight="1">
      <c r="A234" s="879"/>
      <c r="B234" s="879"/>
      <c r="C234" s="879"/>
      <c r="D234" s="879"/>
      <c r="E234" s="879"/>
      <c r="F234" s="879"/>
      <c r="G234" s="879"/>
      <c r="H234" s="879"/>
      <c r="I234" s="879"/>
      <c r="J234" s="879"/>
      <c r="K234" s="879"/>
      <c r="L234" s="494"/>
      <c r="M234" s="738" t="s">
        <v>309</v>
      </c>
      <c r="N234" s="767"/>
      <c r="O234" s="767"/>
      <c r="P234" s="767"/>
      <c r="Q234" s="767"/>
      <c r="R234" s="767"/>
      <c r="S234" s="767"/>
      <c r="T234" s="767"/>
      <c r="U234" s="766"/>
      <c r="V234" s="767"/>
      <c r="W234" s="767"/>
      <c r="X234" s="767"/>
      <c r="Y234" s="767"/>
      <c r="Z234" s="767"/>
      <c r="AA234" s="767"/>
      <c r="AB234" s="766"/>
      <c r="AC234" s="767"/>
      <c r="AD234" s="667"/>
      <c r="AE234" s="723"/>
      <c r="AF234" s="723"/>
      <c r="AG234" s="723"/>
      <c r="AH234" s="723"/>
    </row>
    <row r="235" spans="1:71" s="991" customFormat="1" ht="18.75" customHeight="1">
      <c r="X235" s="1012"/>
      <c r="Y235" s="1012"/>
      <c r="Z235" s="1012"/>
      <c r="AA235" s="1012"/>
      <c r="AB235" s="1012"/>
      <c r="AC235" s="1012"/>
      <c r="AD235" s="1012"/>
      <c r="AE235" s="1012"/>
      <c r="AF235" s="1012"/>
      <c r="AG235" s="1012"/>
      <c r="AH235" s="1012"/>
      <c r="AI235" s="1012"/>
      <c r="AJ235" s="1012"/>
    </row>
    <row r="236" spans="1:71" s="35" customFormat="1" ht="17.100000000000001" customHeight="1">
      <c r="G236" s="35" t="s">
        <v>13</v>
      </c>
      <c r="I236" s="35" t="s">
        <v>212</v>
      </c>
      <c r="V236" s="158"/>
      <c r="X236" s="217"/>
      <c r="Y236" s="217"/>
      <c r="Z236" s="217"/>
      <c r="AA236" s="217"/>
      <c r="AB236" s="217"/>
      <c r="AC236" s="217"/>
      <c r="AD236" s="217"/>
      <c r="AE236" s="217"/>
      <c r="AF236" s="217"/>
      <c r="AG236" s="217"/>
      <c r="AH236" s="217"/>
      <c r="AI236" s="217"/>
      <c r="AJ236" s="217"/>
    </row>
    <row r="237" spans="1:71" s="991" customFormat="1" ht="17.100000000000001" customHeight="1">
      <c r="L237" s="122"/>
      <c r="M237" s="122"/>
      <c r="N237" s="122"/>
      <c r="O237" s="122"/>
      <c r="P237" s="122"/>
      <c r="Q237" s="122"/>
      <c r="R237" s="122"/>
      <c r="S237" s="122"/>
      <c r="T237" s="122"/>
      <c r="U237" s="122"/>
      <c r="V237" s="122"/>
      <c r="W237" s="122"/>
      <c r="X237" s="1012"/>
      <c r="Y237" s="1012"/>
      <c r="Z237" s="1012"/>
      <c r="AA237" s="1012"/>
      <c r="AB237" s="1012"/>
      <c r="AC237" s="1012"/>
      <c r="AD237" s="1012"/>
      <c r="AE237" s="1012"/>
      <c r="AF237" s="1012"/>
      <c r="AG237" s="1012"/>
      <c r="AH237" s="1012"/>
      <c r="AI237" s="1012"/>
      <c r="AJ237" s="1012"/>
    </row>
    <row r="238" spans="1:71" s="992" customFormat="1" ht="22.5">
      <c r="A238" s="1237">
        <v>1</v>
      </c>
      <c r="B238" s="1017"/>
      <c r="C238" s="1017"/>
      <c r="D238" s="1017"/>
      <c r="E238" s="983"/>
      <c r="F238" s="1028"/>
      <c r="G238" s="1028"/>
      <c r="H238" s="1028"/>
      <c r="I238" s="985"/>
      <c r="J238" s="981"/>
      <c r="K238" s="965"/>
      <c r="L238" s="1032">
        <f>mergeValue(A238)</f>
        <v>1</v>
      </c>
      <c r="M238" s="643" t="s">
        <v>20</v>
      </c>
      <c r="N238" s="648"/>
      <c r="O238" s="1287"/>
      <c r="P238" s="1288"/>
      <c r="Q238" s="1288"/>
      <c r="R238" s="1288"/>
      <c r="S238" s="1288"/>
      <c r="T238" s="1288"/>
      <c r="U238" s="1288"/>
      <c r="V238" s="1288"/>
      <c r="W238" s="1288"/>
      <c r="X238" s="1288"/>
      <c r="Y238" s="1288"/>
      <c r="Z238" s="1288"/>
      <c r="AA238" s="1288"/>
      <c r="AB238" s="1288"/>
      <c r="AC238" s="1288"/>
      <c r="AD238" s="1288"/>
      <c r="AE238" s="1288"/>
      <c r="AF238" s="1288"/>
      <c r="AG238" s="1288"/>
      <c r="AH238" s="1288"/>
      <c r="AI238" s="1288"/>
      <c r="AJ238" s="1288"/>
      <c r="AK238" s="1288"/>
      <c r="AL238" s="1288"/>
      <c r="AM238" s="1288"/>
      <c r="AN238" s="1288"/>
      <c r="AO238" s="1288"/>
      <c r="AP238" s="1288"/>
      <c r="AQ238" s="1288"/>
      <c r="AR238" s="1288"/>
      <c r="AS238" s="1288"/>
      <c r="AT238" s="1288"/>
      <c r="AU238" s="1288"/>
      <c r="AV238" s="1288"/>
      <c r="AW238" s="1288"/>
      <c r="AX238" s="1288"/>
      <c r="AY238" s="1288"/>
      <c r="AZ238" s="1288"/>
      <c r="BA238" s="1288"/>
      <c r="BB238" s="1288"/>
      <c r="BC238" s="1288"/>
      <c r="BD238" s="1288"/>
      <c r="BE238" s="1289"/>
      <c r="BF238" s="632" t="s">
        <v>477</v>
      </c>
      <c r="BG238" s="1010"/>
      <c r="BH238" s="831"/>
      <c r="BI238" s="831" t="str">
        <f t="shared" ref="BI238:BI251" si="4">IF(M238="","",M238 )</f>
        <v>Наименование тарифа</v>
      </c>
      <c r="BJ238" s="831"/>
      <c r="BK238" s="831"/>
      <c r="BL238" s="831"/>
      <c r="BM238" s="1010"/>
      <c r="BN238" s="1010"/>
      <c r="BO238" s="1010"/>
      <c r="BP238" s="1010"/>
      <c r="BQ238" s="1010"/>
      <c r="BR238" s="1010"/>
      <c r="BS238" s="1010"/>
    </row>
    <row r="239" spans="1:71" s="992" customFormat="1" ht="22.5">
      <c r="A239" s="1237"/>
      <c r="B239" s="1237">
        <v>1</v>
      </c>
      <c r="C239" s="1017"/>
      <c r="D239" s="1017"/>
      <c r="E239" s="1028"/>
      <c r="F239" s="1028"/>
      <c r="G239" s="1028"/>
      <c r="H239" s="1028"/>
      <c r="I239" s="1023"/>
      <c r="J239" s="956"/>
      <c r="K239" s="959"/>
      <c r="L239" s="1032" t="str">
        <f>mergeValue(A239) &amp;"."&amp; mergeValue(B239)</f>
        <v>1.1</v>
      </c>
      <c r="M239" s="694" t="s">
        <v>16</v>
      </c>
      <c r="N239" s="648"/>
      <c r="O239" s="1287"/>
      <c r="P239" s="1288"/>
      <c r="Q239" s="1288"/>
      <c r="R239" s="1288"/>
      <c r="S239" s="1288"/>
      <c r="T239" s="1288"/>
      <c r="U239" s="1288"/>
      <c r="V239" s="1288"/>
      <c r="W239" s="1288"/>
      <c r="X239" s="1288"/>
      <c r="Y239" s="1288"/>
      <c r="Z239" s="1288"/>
      <c r="AA239" s="1288"/>
      <c r="AB239" s="1288"/>
      <c r="AC239" s="1288"/>
      <c r="AD239" s="1288"/>
      <c r="AE239" s="1288"/>
      <c r="AF239" s="1288"/>
      <c r="AG239" s="1288"/>
      <c r="AH239" s="1288"/>
      <c r="AI239" s="1288"/>
      <c r="AJ239" s="1288"/>
      <c r="AK239" s="1288"/>
      <c r="AL239" s="1288"/>
      <c r="AM239" s="1288"/>
      <c r="AN239" s="1288"/>
      <c r="AO239" s="1288"/>
      <c r="AP239" s="1288"/>
      <c r="AQ239" s="1288"/>
      <c r="AR239" s="1288"/>
      <c r="AS239" s="1288"/>
      <c r="AT239" s="1288"/>
      <c r="AU239" s="1288"/>
      <c r="AV239" s="1288"/>
      <c r="AW239" s="1288"/>
      <c r="AX239" s="1288"/>
      <c r="AY239" s="1288"/>
      <c r="AZ239" s="1288"/>
      <c r="BA239" s="1288"/>
      <c r="BB239" s="1288"/>
      <c r="BC239" s="1288"/>
      <c r="BD239" s="1288"/>
      <c r="BE239" s="1289"/>
      <c r="BF239" s="632" t="s">
        <v>478</v>
      </c>
      <c r="BG239" s="1010"/>
      <c r="BH239" s="831"/>
      <c r="BI239" s="831" t="str">
        <f t="shared" si="4"/>
        <v>Территория действия тарифа</v>
      </c>
      <c r="BJ239" s="831"/>
      <c r="BK239" s="831"/>
      <c r="BL239" s="831"/>
      <c r="BM239" s="1010"/>
      <c r="BN239" s="1010"/>
      <c r="BO239" s="1010"/>
      <c r="BP239" s="1010"/>
      <c r="BQ239" s="1010"/>
      <c r="BR239" s="1010"/>
      <c r="BS239" s="1010"/>
    </row>
    <row r="240" spans="1:71" s="992" customFormat="1" ht="22.5">
      <c r="A240" s="1237"/>
      <c r="B240" s="1237"/>
      <c r="C240" s="1237">
        <v>1</v>
      </c>
      <c r="D240" s="1017"/>
      <c r="E240" s="1028"/>
      <c r="F240" s="1028"/>
      <c r="G240" s="1028"/>
      <c r="H240" s="1028"/>
      <c r="I240" s="964"/>
      <c r="J240" s="956"/>
      <c r="K240" s="959"/>
      <c r="L240" s="1032" t="str">
        <f>mergeValue(A240) &amp;"."&amp; mergeValue(B240)&amp;"."&amp; mergeValue(C240)</f>
        <v>1.1.1</v>
      </c>
      <c r="M240" s="695" t="s">
        <v>7</v>
      </c>
      <c r="N240" s="648"/>
      <c r="O240" s="1287"/>
      <c r="P240" s="1288"/>
      <c r="Q240" s="1288"/>
      <c r="R240" s="1288"/>
      <c r="S240" s="1288"/>
      <c r="T240" s="1288"/>
      <c r="U240" s="1288"/>
      <c r="V240" s="1288"/>
      <c r="W240" s="1288"/>
      <c r="X240" s="1288"/>
      <c r="Y240" s="1288"/>
      <c r="Z240" s="1288"/>
      <c r="AA240" s="1288"/>
      <c r="AB240" s="1288"/>
      <c r="AC240" s="1288"/>
      <c r="AD240" s="1288"/>
      <c r="AE240" s="1288"/>
      <c r="AF240" s="1288"/>
      <c r="AG240" s="1288"/>
      <c r="AH240" s="1288"/>
      <c r="AI240" s="1288"/>
      <c r="AJ240" s="1288"/>
      <c r="AK240" s="1288"/>
      <c r="AL240" s="1288"/>
      <c r="AM240" s="1288"/>
      <c r="AN240" s="1288"/>
      <c r="AO240" s="1288"/>
      <c r="AP240" s="1288"/>
      <c r="AQ240" s="1288"/>
      <c r="AR240" s="1288"/>
      <c r="AS240" s="1288"/>
      <c r="AT240" s="1288"/>
      <c r="AU240" s="1288"/>
      <c r="AV240" s="1288"/>
      <c r="AW240" s="1288"/>
      <c r="AX240" s="1288"/>
      <c r="AY240" s="1288"/>
      <c r="AZ240" s="1288"/>
      <c r="BA240" s="1288"/>
      <c r="BB240" s="1288"/>
      <c r="BC240" s="1288"/>
      <c r="BD240" s="1288"/>
      <c r="BE240" s="1289"/>
      <c r="BF240" s="632" t="s">
        <v>635</v>
      </c>
      <c r="BG240" s="1010"/>
      <c r="BH240" s="831"/>
      <c r="BI240" s="831" t="str">
        <f t="shared" si="4"/>
        <v xml:space="preserve">Наименование системы теплоснабжения </v>
      </c>
      <c r="BJ240" s="831"/>
      <c r="BK240" s="831"/>
      <c r="BL240" s="831"/>
      <c r="BM240" s="1010"/>
      <c r="BN240" s="1010"/>
      <c r="BO240" s="1010"/>
      <c r="BP240" s="1010"/>
      <c r="BQ240" s="1010"/>
      <c r="BR240" s="1010"/>
      <c r="BS240" s="1010"/>
    </row>
    <row r="241" spans="1:71" s="992" customFormat="1" ht="22.5">
      <c r="A241" s="1237"/>
      <c r="B241" s="1237"/>
      <c r="C241" s="1237"/>
      <c r="D241" s="1237">
        <v>1</v>
      </c>
      <c r="E241" s="1028"/>
      <c r="F241" s="1028"/>
      <c r="G241" s="1028"/>
      <c r="H241" s="1028"/>
      <c r="I241" s="964"/>
      <c r="J241" s="956"/>
      <c r="K241" s="959"/>
      <c r="L241" s="1032" t="str">
        <f>mergeValue(A241) &amp;"."&amp; mergeValue(B241)&amp;"."&amp; mergeValue(C241)&amp;"."&amp; mergeValue(D241)</f>
        <v>1.1.1.1</v>
      </c>
      <c r="M241" s="696" t="s">
        <v>22</v>
      </c>
      <c r="N241" s="648"/>
      <c r="O241" s="1287"/>
      <c r="P241" s="1288"/>
      <c r="Q241" s="1288"/>
      <c r="R241" s="1288"/>
      <c r="S241" s="1288"/>
      <c r="T241" s="1288"/>
      <c r="U241" s="1288"/>
      <c r="V241" s="1288"/>
      <c r="W241" s="1288"/>
      <c r="X241" s="1288"/>
      <c r="Y241" s="1288"/>
      <c r="Z241" s="1288"/>
      <c r="AA241" s="1288"/>
      <c r="AB241" s="1288"/>
      <c r="AC241" s="1288"/>
      <c r="AD241" s="1288"/>
      <c r="AE241" s="1288"/>
      <c r="AF241" s="1288"/>
      <c r="AG241" s="1288"/>
      <c r="AH241" s="1288"/>
      <c r="AI241" s="1288"/>
      <c r="AJ241" s="1288"/>
      <c r="AK241" s="1288"/>
      <c r="AL241" s="1288"/>
      <c r="AM241" s="1288"/>
      <c r="AN241" s="1288"/>
      <c r="AO241" s="1288"/>
      <c r="AP241" s="1288"/>
      <c r="AQ241" s="1288"/>
      <c r="AR241" s="1288"/>
      <c r="AS241" s="1288"/>
      <c r="AT241" s="1288"/>
      <c r="AU241" s="1288"/>
      <c r="AV241" s="1288"/>
      <c r="AW241" s="1288"/>
      <c r="AX241" s="1288"/>
      <c r="AY241" s="1288"/>
      <c r="AZ241" s="1288"/>
      <c r="BA241" s="1288"/>
      <c r="BB241" s="1288"/>
      <c r="BC241" s="1288"/>
      <c r="BD241" s="1288"/>
      <c r="BE241" s="1289"/>
      <c r="BF241" s="632" t="s">
        <v>636</v>
      </c>
      <c r="BG241" s="1010"/>
      <c r="BH241" s="831"/>
      <c r="BI241" s="831" t="str">
        <f t="shared" si="4"/>
        <v xml:space="preserve">Источник тепловой энергии  </v>
      </c>
      <c r="BJ241" s="831"/>
      <c r="BK241" s="831"/>
      <c r="BL241" s="831"/>
      <c r="BM241" s="1010"/>
      <c r="BN241" s="1010"/>
      <c r="BO241" s="1010"/>
      <c r="BP241" s="1010"/>
      <c r="BQ241" s="1010"/>
      <c r="BR241" s="1010"/>
      <c r="BS241" s="1010"/>
    </row>
    <row r="242" spans="1:71" s="992" customFormat="1" ht="101.25">
      <c r="A242" s="1237"/>
      <c r="B242" s="1237"/>
      <c r="C242" s="1237"/>
      <c r="D242" s="1237"/>
      <c r="E242" s="1237">
        <v>1</v>
      </c>
      <c r="F242" s="1028"/>
      <c r="G242" s="1028"/>
      <c r="H242" s="1017">
        <v>1</v>
      </c>
      <c r="I242" s="1237">
        <v>1</v>
      </c>
      <c r="J242" s="1028"/>
      <c r="K242" s="967"/>
      <c r="L242" s="1032" t="str">
        <f>mergeValue(A242) &amp;"."&amp; mergeValue(B242)&amp;"."&amp; mergeValue(C242)&amp;"."&amp; mergeValue(D242)&amp;"."&amp; mergeValue(E242)</f>
        <v>1.1.1.1.1</v>
      </c>
      <c r="M242" s="556" t="s">
        <v>9</v>
      </c>
      <c r="N242" s="648"/>
      <c r="O242" s="1240"/>
      <c r="P242" s="1241"/>
      <c r="Q242" s="1241"/>
      <c r="R242" s="1241"/>
      <c r="S242" s="1241"/>
      <c r="T242" s="1241"/>
      <c r="U242" s="1241"/>
      <c r="V242" s="1241"/>
      <c r="W242" s="1241"/>
      <c r="X242" s="1241"/>
      <c r="Y242" s="1241"/>
      <c r="Z242" s="1241"/>
      <c r="AA242" s="1241"/>
      <c r="AB242" s="1241"/>
      <c r="AC242" s="1241"/>
      <c r="AD242" s="1241"/>
      <c r="AE242" s="1241"/>
      <c r="AF242" s="1241"/>
      <c r="AG242" s="1241"/>
      <c r="AH242" s="1241"/>
      <c r="AI242" s="1241"/>
      <c r="AJ242" s="1241"/>
      <c r="AK242" s="1241"/>
      <c r="AL242" s="1241"/>
      <c r="AM242" s="1241"/>
      <c r="AN242" s="1241"/>
      <c r="AO242" s="1241"/>
      <c r="AP242" s="1241"/>
      <c r="AQ242" s="1241"/>
      <c r="AR242" s="1241"/>
      <c r="AS242" s="1241"/>
      <c r="AT242" s="1241"/>
      <c r="AU242" s="1241"/>
      <c r="AV242" s="1241"/>
      <c r="AW242" s="1241"/>
      <c r="AX242" s="1241"/>
      <c r="AY242" s="1241"/>
      <c r="AZ242" s="1241"/>
      <c r="BA242" s="1241"/>
      <c r="BB242" s="1241"/>
      <c r="BC242" s="1241"/>
      <c r="BD242" s="1241"/>
      <c r="BE242" s="1242"/>
      <c r="BF242" s="632" t="s">
        <v>640</v>
      </c>
      <c r="BG242" s="1010"/>
      <c r="BH242" s="831"/>
      <c r="BI242" s="831" t="str">
        <f t="shared" si="4"/>
        <v>Схема подключения теплопотребляющей установки к коллектору источника тепловой энергии</v>
      </c>
      <c r="BJ242" s="831"/>
      <c r="BK242" s="831"/>
      <c r="BL242" s="831"/>
      <c r="BM242" s="1010"/>
      <c r="BN242" s="1010"/>
      <c r="BO242" s="1010"/>
      <c r="BP242" s="1010"/>
      <c r="BQ242" s="1010"/>
      <c r="BR242" s="1010"/>
      <c r="BS242" s="1010"/>
    </row>
    <row r="243" spans="1:71" s="992" customFormat="1" ht="90">
      <c r="A243" s="1237"/>
      <c r="B243" s="1237"/>
      <c r="C243" s="1237"/>
      <c r="D243" s="1237"/>
      <c r="E243" s="1237"/>
      <c r="F243" s="1237">
        <v>1</v>
      </c>
      <c r="G243" s="1017"/>
      <c r="H243" s="1017"/>
      <c r="I243" s="1237"/>
      <c r="J243" s="1237">
        <v>1</v>
      </c>
      <c r="K243" s="968"/>
      <c r="L243" s="1032" t="str">
        <f>mergeValue(A243) &amp;"."&amp; mergeValue(B243)&amp;"."&amp; mergeValue(C243)&amp;"."&amp; mergeValue(D243)&amp;"."&amp; mergeValue(E243)&amp;"."&amp; mergeValue(F243)</f>
        <v>1.1.1.1.1.1</v>
      </c>
      <c r="M243" s="557" t="s">
        <v>10</v>
      </c>
      <c r="N243" s="648"/>
      <c r="O243" s="1240"/>
      <c r="P243" s="1241"/>
      <c r="Q243" s="1241"/>
      <c r="R243" s="1241"/>
      <c r="S243" s="1241"/>
      <c r="T243" s="1241"/>
      <c r="U243" s="1241"/>
      <c r="V243" s="1241"/>
      <c r="W243" s="1241"/>
      <c r="X243" s="1241"/>
      <c r="Y243" s="1241"/>
      <c r="Z243" s="1241"/>
      <c r="AA243" s="1241"/>
      <c r="AB243" s="1241"/>
      <c r="AC243" s="1241"/>
      <c r="AD243" s="1241"/>
      <c r="AE243" s="1241"/>
      <c r="AF243" s="1241"/>
      <c r="AG243" s="1241"/>
      <c r="AH243" s="1241"/>
      <c r="AI243" s="1241"/>
      <c r="AJ243" s="1241"/>
      <c r="AK243" s="1241"/>
      <c r="AL243" s="1241"/>
      <c r="AM243" s="1241"/>
      <c r="AN243" s="1241"/>
      <c r="AO243" s="1241"/>
      <c r="AP243" s="1241"/>
      <c r="AQ243" s="1241"/>
      <c r="AR243" s="1241"/>
      <c r="AS243" s="1241"/>
      <c r="AT243" s="1241"/>
      <c r="AU243" s="1241"/>
      <c r="AV243" s="1241"/>
      <c r="AW243" s="1241"/>
      <c r="AX243" s="1241"/>
      <c r="AY243" s="1241"/>
      <c r="AZ243" s="1241"/>
      <c r="BA243" s="1241"/>
      <c r="BB243" s="1241"/>
      <c r="BC243" s="1241"/>
      <c r="BD243" s="1241"/>
      <c r="BE243" s="1242"/>
      <c r="BF243" s="632" t="s">
        <v>638</v>
      </c>
      <c r="BG243" s="1010"/>
      <c r="BH243" s="831"/>
      <c r="BI243" s="831" t="str">
        <f t="shared" si="4"/>
        <v>Группа потребителей</v>
      </c>
      <c r="BJ243" s="831"/>
      <c r="BK243" s="831"/>
      <c r="BL243" s="831"/>
      <c r="BM243" s="1010"/>
      <c r="BN243" s="1010"/>
      <c r="BO243" s="1010"/>
      <c r="BP243" s="1010"/>
      <c r="BQ243" s="1010"/>
      <c r="BR243" s="1010"/>
      <c r="BS243" s="1010"/>
    </row>
    <row r="244" spans="1:71" s="992" customFormat="1" ht="189" customHeight="1">
      <c r="A244" s="1237"/>
      <c r="B244" s="1237"/>
      <c r="C244" s="1237"/>
      <c r="D244" s="1237"/>
      <c r="E244" s="1237"/>
      <c r="F244" s="1237"/>
      <c r="G244" s="1017">
        <v>1</v>
      </c>
      <c r="H244" s="1017"/>
      <c r="I244" s="1237"/>
      <c r="J244" s="1237"/>
      <c r="K244" s="968">
        <v>1</v>
      </c>
      <c r="L244" s="1032" t="str">
        <f>mergeValue(A244) &amp;"."&amp; mergeValue(B244)&amp;"."&amp; mergeValue(C244)&amp;"."&amp; mergeValue(D244)&amp;"."&amp; mergeValue(E244)&amp;"."&amp; mergeValue(F244)&amp;"."&amp; mergeValue(G244)</f>
        <v>1.1.1.1.1.1.1</v>
      </c>
      <c r="M244" s="1071"/>
      <c r="N244" s="648"/>
      <c r="O244" s="685"/>
      <c r="P244" s="765"/>
      <c r="Q244" s="1096"/>
      <c r="R244" s="1232"/>
      <c r="S244" s="1233" t="s">
        <v>84</v>
      </c>
      <c r="T244" s="1232"/>
      <c r="U244" s="1233" t="s">
        <v>84</v>
      </c>
      <c r="V244" s="685"/>
      <c r="W244" s="765"/>
      <c r="X244" s="1096"/>
      <c r="Y244" s="1232"/>
      <c r="Z244" s="1233" t="s">
        <v>84</v>
      </c>
      <c r="AA244" s="1232"/>
      <c r="AB244" s="1233" t="s">
        <v>84</v>
      </c>
      <c r="AC244" s="685"/>
      <c r="AD244" s="765"/>
      <c r="AE244" s="1096"/>
      <c r="AF244" s="1232"/>
      <c r="AG244" s="1233" t="s">
        <v>84</v>
      </c>
      <c r="AH244" s="1232"/>
      <c r="AI244" s="1233" t="s">
        <v>84</v>
      </c>
      <c r="AJ244" s="685"/>
      <c r="AK244" s="765"/>
      <c r="AL244" s="1096"/>
      <c r="AM244" s="1232"/>
      <c r="AN244" s="1233" t="s">
        <v>84</v>
      </c>
      <c r="AO244" s="1232"/>
      <c r="AP244" s="1233" t="s">
        <v>84</v>
      </c>
      <c r="AQ244" s="685"/>
      <c r="AR244" s="765"/>
      <c r="AS244" s="1096"/>
      <c r="AT244" s="1232"/>
      <c r="AU244" s="1233" t="s">
        <v>84</v>
      </c>
      <c r="AV244" s="1232"/>
      <c r="AW244" s="1233" t="s">
        <v>84</v>
      </c>
      <c r="AX244" s="685"/>
      <c r="AY244" s="765"/>
      <c r="AZ244" s="1096"/>
      <c r="BA244" s="1232"/>
      <c r="BB244" s="1233" t="s">
        <v>84</v>
      </c>
      <c r="BC244" s="1232"/>
      <c r="BD244" s="1233" t="s">
        <v>85</v>
      </c>
      <c r="BE244" s="765"/>
      <c r="BF244" s="1208" t="s">
        <v>657</v>
      </c>
      <c r="BG244" s="1010" t="str">
        <f>strCheckDate(O245:BE245)</f>
        <v/>
      </c>
      <c r="BH244" s="831"/>
      <c r="BI244" s="831" t="str">
        <f t="shared" si="4"/>
        <v/>
      </c>
      <c r="BJ244" s="831"/>
      <c r="BK244" s="831"/>
      <c r="BL244" s="831"/>
      <c r="BM244" s="1010"/>
      <c r="BN244" s="1010"/>
      <c r="BO244" s="1010"/>
      <c r="BP244" s="1010"/>
      <c r="BQ244" s="1010"/>
      <c r="BR244" s="1010"/>
      <c r="BS244" s="1010"/>
    </row>
    <row r="245" spans="1:71" s="992" customFormat="1" ht="11.25" hidden="1" customHeight="1">
      <c r="A245" s="1237"/>
      <c r="B245" s="1237"/>
      <c r="C245" s="1237"/>
      <c r="D245" s="1237"/>
      <c r="E245" s="1237"/>
      <c r="F245" s="1237"/>
      <c r="G245" s="1017"/>
      <c r="H245" s="1017"/>
      <c r="I245" s="1237"/>
      <c r="J245" s="1237"/>
      <c r="K245" s="968"/>
      <c r="L245" s="802"/>
      <c r="M245" s="648"/>
      <c r="N245" s="648"/>
      <c r="O245" s="765"/>
      <c r="P245" s="765"/>
      <c r="Q245" s="771" t="str">
        <f>R244 &amp; "-" &amp; T244</f>
        <v>-</v>
      </c>
      <c r="R245" s="1232"/>
      <c r="S245" s="1233"/>
      <c r="T245" s="1232"/>
      <c r="U245" s="1233"/>
      <c r="V245" s="765"/>
      <c r="W245" s="765"/>
      <c r="X245" s="771" t="str">
        <f>Y244 &amp; "-" &amp; AA244</f>
        <v>-</v>
      </c>
      <c r="Y245" s="1232"/>
      <c r="Z245" s="1233"/>
      <c r="AA245" s="1232"/>
      <c r="AB245" s="1233"/>
      <c r="AC245" s="765"/>
      <c r="AD245" s="765"/>
      <c r="AE245" s="771" t="str">
        <f>AF244 &amp; "-" &amp; AH244</f>
        <v>-</v>
      </c>
      <c r="AF245" s="1232"/>
      <c r="AG245" s="1233"/>
      <c r="AH245" s="1232"/>
      <c r="AI245" s="1233"/>
      <c r="AJ245" s="765"/>
      <c r="AK245" s="765"/>
      <c r="AL245" s="771" t="str">
        <f>AM244 &amp; "-" &amp; AO244</f>
        <v>-</v>
      </c>
      <c r="AM245" s="1232"/>
      <c r="AN245" s="1233"/>
      <c r="AO245" s="1232"/>
      <c r="AP245" s="1233"/>
      <c r="AQ245" s="765"/>
      <c r="AR245" s="765"/>
      <c r="AS245" s="771" t="str">
        <f>AT244 &amp; "-" &amp; AV244</f>
        <v>-</v>
      </c>
      <c r="AT245" s="1232"/>
      <c r="AU245" s="1233"/>
      <c r="AV245" s="1232"/>
      <c r="AW245" s="1233"/>
      <c r="AX245" s="765"/>
      <c r="AY245" s="765"/>
      <c r="AZ245" s="771" t="str">
        <f>BA244 &amp; "-" &amp; BC244</f>
        <v>-</v>
      </c>
      <c r="BA245" s="1232"/>
      <c r="BB245" s="1233"/>
      <c r="BC245" s="1232"/>
      <c r="BD245" s="1233"/>
      <c r="BE245" s="765"/>
      <c r="BF245" s="1209"/>
      <c r="BG245" s="1010"/>
      <c r="BH245" s="831"/>
      <c r="BI245" s="831" t="str">
        <f t="shared" si="4"/>
        <v/>
      </c>
      <c r="BJ245" s="831"/>
      <c r="BK245" s="831"/>
      <c r="BL245" s="831"/>
      <c r="BM245" s="1010"/>
      <c r="BN245" s="1010"/>
      <c r="BO245" s="1010"/>
      <c r="BP245" s="1010"/>
      <c r="BQ245" s="1010"/>
      <c r="BR245" s="1010"/>
      <c r="BS245" s="1010"/>
    </row>
    <row r="246" spans="1:71" s="992" customFormat="1" ht="15" customHeight="1">
      <c r="A246" s="1237"/>
      <c r="B246" s="1237"/>
      <c r="C246" s="1237"/>
      <c r="D246" s="1237"/>
      <c r="E246" s="1237"/>
      <c r="F246" s="1237"/>
      <c r="G246" s="1028"/>
      <c r="H246" s="1017"/>
      <c r="I246" s="1237"/>
      <c r="J246" s="1237"/>
      <c r="K246" s="967"/>
      <c r="L246" s="690"/>
      <c r="M246" s="559" t="s">
        <v>25</v>
      </c>
      <c r="N246" s="1008"/>
      <c r="O246" s="1008"/>
      <c r="P246" s="1008"/>
      <c r="Q246" s="1008"/>
      <c r="R246" s="1008"/>
      <c r="S246" s="1008"/>
      <c r="T246" s="1008"/>
      <c r="U246" s="1008"/>
      <c r="V246" s="1008"/>
      <c r="W246" s="1008"/>
      <c r="X246" s="1008"/>
      <c r="Y246" s="1008"/>
      <c r="Z246" s="1008"/>
      <c r="AA246" s="1008"/>
      <c r="AB246" s="1008"/>
      <c r="AC246" s="1008"/>
      <c r="AD246" s="1008"/>
      <c r="AE246" s="1008"/>
      <c r="AF246" s="1008"/>
      <c r="AG246" s="1008"/>
      <c r="AH246" s="1008"/>
      <c r="AI246" s="1008"/>
      <c r="AJ246" s="1008"/>
      <c r="AK246" s="1008"/>
      <c r="AL246" s="1008"/>
      <c r="AM246" s="1008"/>
      <c r="AN246" s="1008"/>
      <c r="AO246" s="1008"/>
      <c r="AP246" s="1008"/>
      <c r="AQ246" s="1008"/>
      <c r="AR246" s="1008"/>
      <c r="AS246" s="1008"/>
      <c r="AT246" s="1008"/>
      <c r="AU246" s="1008"/>
      <c r="AV246" s="1008"/>
      <c r="AW246" s="1008"/>
      <c r="AX246" s="1008"/>
      <c r="AY246" s="1008"/>
      <c r="AZ246" s="1008"/>
      <c r="BA246" s="1008"/>
      <c r="BB246" s="1008"/>
      <c r="BC246" s="1008"/>
      <c r="BD246" s="1008"/>
      <c r="BE246" s="764"/>
      <c r="BF246" s="1210"/>
      <c r="BG246" s="1010"/>
      <c r="BH246" s="831"/>
      <c r="BI246" s="831" t="str">
        <f t="shared" si="4"/>
        <v>Добавить вид теплоносителя (параметры теплоносителя)</v>
      </c>
      <c r="BJ246" s="831"/>
      <c r="BK246" s="831"/>
      <c r="BL246" s="831"/>
      <c r="BM246" s="1010"/>
      <c r="BN246" s="1010"/>
      <c r="BO246" s="1010"/>
      <c r="BP246" s="1010"/>
      <c r="BQ246" s="1010"/>
      <c r="BR246" s="1010"/>
      <c r="BS246" s="1010"/>
    </row>
    <row r="247" spans="1:71" s="992" customFormat="1" ht="15" customHeight="1">
      <c r="A247" s="1237"/>
      <c r="B247" s="1237"/>
      <c r="C247" s="1237"/>
      <c r="D247" s="1237"/>
      <c r="E247" s="1237"/>
      <c r="F247" s="1028"/>
      <c r="G247" s="1028"/>
      <c r="H247" s="1017"/>
      <c r="I247" s="1237"/>
      <c r="J247" s="1028"/>
      <c r="K247" s="967"/>
      <c r="L247" s="690"/>
      <c r="M247" s="558" t="s">
        <v>11</v>
      </c>
      <c r="N247" s="1008"/>
      <c r="O247" s="1008"/>
      <c r="P247" s="1008"/>
      <c r="Q247" s="1008"/>
      <c r="R247" s="1008"/>
      <c r="S247" s="1008"/>
      <c r="T247" s="1008"/>
      <c r="U247" s="1007"/>
      <c r="V247" s="1008"/>
      <c r="W247" s="1008"/>
      <c r="X247" s="1008"/>
      <c r="Y247" s="1008"/>
      <c r="Z247" s="1008"/>
      <c r="AA247" s="1008"/>
      <c r="AB247" s="1007"/>
      <c r="AC247" s="1008"/>
      <c r="AD247" s="1008"/>
      <c r="AE247" s="1008"/>
      <c r="AF247" s="1008"/>
      <c r="AG247" s="1008"/>
      <c r="AH247" s="1008"/>
      <c r="AI247" s="1007"/>
      <c r="AJ247" s="1008"/>
      <c r="AK247" s="1008"/>
      <c r="AL247" s="1008"/>
      <c r="AM247" s="1008"/>
      <c r="AN247" s="1008"/>
      <c r="AO247" s="1008"/>
      <c r="AP247" s="1007"/>
      <c r="AQ247" s="1008"/>
      <c r="AR247" s="1008"/>
      <c r="AS247" s="1008"/>
      <c r="AT247" s="1008"/>
      <c r="AU247" s="1008"/>
      <c r="AV247" s="1008"/>
      <c r="AW247" s="1007"/>
      <c r="AX247" s="1008"/>
      <c r="AY247" s="1008"/>
      <c r="AZ247" s="1008"/>
      <c r="BA247" s="1008"/>
      <c r="BB247" s="1008"/>
      <c r="BC247" s="1008"/>
      <c r="BD247" s="1007"/>
      <c r="BE247" s="1008"/>
      <c r="BF247" s="667"/>
      <c r="BG247" s="1010"/>
      <c r="BH247" s="831"/>
      <c r="BI247" s="831" t="str">
        <f t="shared" si="4"/>
        <v>Добавить группу потребителей</v>
      </c>
      <c r="BJ247" s="831"/>
      <c r="BK247" s="831"/>
      <c r="BL247" s="831"/>
      <c r="BM247" s="1010"/>
      <c r="BN247" s="1010"/>
      <c r="BO247" s="1010"/>
      <c r="BP247" s="1010"/>
      <c r="BQ247" s="1010"/>
      <c r="BR247" s="1010"/>
      <c r="BS247" s="1010"/>
    </row>
    <row r="248" spans="1:71" s="992" customFormat="1" ht="15" customHeight="1">
      <c r="A248" s="1237"/>
      <c r="B248" s="1237"/>
      <c r="C248" s="1237"/>
      <c r="D248" s="1237"/>
      <c r="E248" s="966"/>
      <c r="F248" s="1028"/>
      <c r="G248" s="1028"/>
      <c r="H248" s="1028"/>
      <c r="I248" s="981"/>
      <c r="J248" s="996"/>
      <c r="K248" s="965"/>
      <c r="L248" s="690"/>
      <c r="M248" s="1003" t="s">
        <v>12</v>
      </c>
      <c r="N248" s="1008"/>
      <c r="O248" s="1008"/>
      <c r="P248" s="1008"/>
      <c r="Q248" s="1008"/>
      <c r="R248" s="1008"/>
      <c r="S248" s="1008"/>
      <c r="T248" s="1008"/>
      <c r="U248" s="1007"/>
      <c r="V248" s="1008"/>
      <c r="W248" s="1008"/>
      <c r="X248" s="1008"/>
      <c r="Y248" s="1008"/>
      <c r="Z248" s="1008"/>
      <c r="AA248" s="1008"/>
      <c r="AB248" s="1007"/>
      <c r="AC248" s="1008"/>
      <c r="AD248" s="1008"/>
      <c r="AE248" s="1008"/>
      <c r="AF248" s="1008"/>
      <c r="AG248" s="1008"/>
      <c r="AH248" s="1008"/>
      <c r="AI248" s="1007"/>
      <c r="AJ248" s="1008"/>
      <c r="AK248" s="1008"/>
      <c r="AL248" s="1008"/>
      <c r="AM248" s="1008"/>
      <c r="AN248" s="1008"/>
      <c r="AO248" s="1008"/>
      <c r="AP248" s="1007"/>
      <c r="AQ248" s="1008"/>
      <c r="AR248" s="1008"/>
      <c r="AS248" s="1008"/>
      <c r="AT248" s="1008"/>
      <c r="AU248" s="1008"/>
      <c r="AV248" s="1008"/>
      <c r="AW248" s="1007"/>
      <c r="AX248" s="1008"/>
      <c r="AY248" s="1008"/>
      <c r="AZ248" s="1008"/>
      <c r="BA248" s="1008"/>
      <c r="BB248" s="1008"/>
      <c r="BC248" s="1008"/>
      <c r="BD248" s="1007"/>
      <c r="BE248" s="1008"/>
      <c r="BF248" s="667"/>
      <c r="BG248" s="1010"/>
      <c r="BH248" s="831"/>
      <c r="BI248" s="831" t="str">
        <f t="shared" si="4"/>
        <v>Добавить схему подключения</v>
      </c>
      <c r="BJ248" s="831"/>
      <c r="BK248" s="831"/>
      <c r="BL248" s="831"/>
      <c r="BM248" s="1010"/>
      <c r="BN248" s="1010"/>
      <c r="BO248" s="1010"/>
      <c r="BP248" s="1010"/>
      <c r="BQ248" s="1010"/>
      <c r="BR248" s="1010"/>
      <c r="BS248" s="1010"/>
    </row>
    <row r="249" spans="1:71" s="992" customFormat="1" ht="15" customHeight="1">
      <c r="A249" s="1237"/>
      <c r="B249" s="1237"/>
      <c r="C249" s="1237"/>
      <c r="D249" s="966"/>
      <c r="E249" s="966"/>
      <c r="F249" s="1028"/>
      <c r="G249" s="1028"/>
      <c r="H249" s="1028"/>
      <c r="I249" s="981"/>
      <c r="J249" s="996"/>
      <c r="K249" s="965"/>
      <c r="L249" s="690"/>
      <c r="M249" s="1002" t="s">
        <v>17</v>
      </c>
      <c r="N249" s="1008"/>
      <c r="O249" s="1008"/>
      <c r="P249" s="1008"/>
      <c r="Q249" s="1008"/>
      <c r="R249" s="1008"/>
      <c r="S249" s="1008"/>
      <c r="T249" s="1008"/>
      <c r="U249" s="1007"/>
      <c r="V249" s="1008"/>
      <c r="W249" s="1008"/>
      <c r="X249" s="1008"/>
      <c r="Y249" s="1008"/>
      <c r="Z249" s="1008"/>
      <c r="AA249" s="1008"/>
      <c r="AB249" s="1007"/>
      <c r="AC249" s="1008"/>
      <c r="AD249" s="1008"/>
      <c r="AE249" s="1008"/>
      <c r="AF249" s="1008"/>
      <c r="AG249" s="1008"/>
      <c r="AH249" s="1008"/>
      <c r="AI249" s="1007"/>
      <c r="AJ249" s="1008"/>
      <c r="AK249" s="1008"/>
      <c r="AL249" s="1008"/>
      <c r="AM249" s="1008"/>
      <c r="AN249" s="1008"/>
      <c r="AO249" s="1008"/>
      <c r="AP249" s="1007"/>
      <c r="AQ249" s="1008"/>
      <c r="AR249" s="1008"/>
      <c r="AS249" s="1008"/>
      <c r="AT249" s="1008"/>
      <c r="AU249" s="1008"/>
      <c r="AV249" s="1008"/>
      <c r="AW249" s="1007"/>
      <c r="AX249" s="1008"/>
      <c r="AY249" s="1008"/>
      <c r="AZ249" s="1008"/>
      <c r="BA249" s="1008"/>
      <c r="BB249" s="1008"/>
      <c r="BC249" s="1008"/>
      <c r="BD249" s="1007"/>
      <c r="BE249" s="1008"/>
      <c r="BF249" s="667"/>
      <c r="BG249" s="1010"/>
      <c r="BH249" s="831"/>
      <c r="BI249" s="831" t="str">
        <f t="shared" si="4"/>
        <v>Добавить источник тепловой энергии</v>
      </c>
      <c r="BJ249" s="831"/>
      <c r="BK249" s="831"/>
      <c r="BL249" s="831"/>
      <c r="BM249" s="1010"/>
      <c r="BN249" s="1010"/>
      <c r="BO249" s="1010"/>
      <c r="BP249" s="1010"/>
      <c r="BQ249" s="1010"/>
      <c r="BR249" s="1010"/>
      <c r="BS249" s="1010"/>
    </row>
    <row r="250" spans="1:71" s="992" customFormat="1" ht="15" customHeight="1">
      <c r="A250" s="1237"/>
      <c r="B250" s="1237"/>
      <c r="C250" s="966"/>
      <c r="D250" s="966"/>
      <c r="E250" s="966"/>
      <c r="F250" s="966"/>
      <c r="G250" s="971"/>
      <c r="H250" s="981"/>
      <c r="I250" s="969"/>
      <c r="J250" s="996"/>
      <c r="K250" s="970"/>
      <c r="L250" s="690"/>
      <c r="M250" s="1001" t="s">
        <v>18</v>
      </c>
      <c r="N250" s="1008"/>
      <c r="O250" s="1008"/>
      <c r="P250" s="1008"/>
      <c r="Q250" s="1008"/>
      <c r="R250" s="1008"/>
      <c r="S250" s="1008"/>
      <c r="T250" s="1008"/>
      <c r="U250" s="1007"/>
      <c r="V250" s="1008"/>
      <c r="W250" s="1008"/>
      <c r="X250" s="1008"/>
      <c r="Y250" s="1008"/>
      <c r="Z250" s="1008"/>
      <c r="AA250" s="1008"/>
      <c r="AB250" s="1007"/>
      <c r="AC250" s="1008"/>
      <c r="AD250" s="1008"/>
      <c r="AE250" s="1008"/>
      <c r="AF250" s="1008"/>
      <c r="AG250" s="1008"/>
      <c r="AH250" s="1008"/>
      <c r="AI250" s="1007"/>
      <c r="AJ250" s="1008"/>
      <c r="AK250" s="1008"/>
      <c r="AL250" s="1008"/>
      <c r="AM250" s="1008"/>
      <c r="AN250" s="1008"/>
      <c r="AO250" s="1008"/>
      <c r="AP250" s="1007"/>
      <c r="AQ250" s="1008"/>
      <c r="AR250" s="1008"/>
      <c r="AS250" s="1008"/>
      <c r="AT250" s="1008"/>
      <c r="AU250" s="1008"/>
      <c r="AV250" s="1008"/>
      <c r="AW250" s="1007"/>
      <c r="AX250" s="1008"/>
      <c r="AY250" s="1008"/>
      <c r="AZ250" s="1008"/>
      <c r="BA250" s="1008"/>
      <c r="BB250" s="1008"/>
      <c r="BC250" s="1008"/>
      <c r="BD250" s="1007"/>
      <c r="BE250" s="1008"/>
      <c r="BF250" s="667"/>
      <c r="BG250" s="1010"/>
      <c r="BH250" s="831"/>
      <c r="BI250" s="831" t="str">
        <f t="shared" si="4"/>
        <v>Добавить наименование системы теплоснабжения</v>
      </c>
      <c r="BJ250" s="831"/>
      <c r="BK250" s="831"/>
      <c r="BL250" s="831"/>
      <c r="BM250" s="1010"/>
      <c r="BN250" s="1010"/>
      <c r="BO250" s="1010"/>
      <c r="BP250" s="1010"/>
      <c r="BQ250" s="1010"/>
      <c r="BR250" s="1010"/>
      <c r="BS250" s="1010"/>
    </row>
    <row r="251" spans="1:71" s="992" customFormat="1" ht="15" customHeight="1">
      <c r="A251" s="1237"/>
      <c r="B251" s="966"/>
      <c r="C251" s="966"/>
      <c r="D251" s="966"/>
      <c r="E251" s="966"/>
      <c r="F251" s="966"/>
      <c r="G251" s="971"/>
      <c r="H251" s="981"/>
      <c r="I251" s="981"/>
      <c r="J251" s="996"/>
      <c r="K251" s="965"/>
      <c r="L251" s="690"/>
      <c r="M251" s="735" t="s">
        <v>19</v>
      </c>
      <c r="N251" s="1008"/>
      <c r="O251" s="1008"/>
      <c r="P251" s="1008"/>
      <c r="Q251" s="1008"/>
      <c r="R251" s="1008"/>
      <c r="S251" s="1008"/>
      <c r="T251" s="1008"/>
      <c r="U251" s="1007"/>
      <c r="V251" s="1008"/>
      <c r="W251" s="1008"/>
      <c r="X251" s="1008"/>
      <c r="Y251" s="1008"/>
      <c r="Z251" s="1008"/>
      <c r="AA251" s="1008"/>
      <c r="AB251" s="1007"/>
      <c r="AC251" s="1008"/>
      <c r="AD251" s="1008"/>
      <c r="AE251" s="1008"/>
      <c r="AF251" s="1008"/>
      <c r="AG251" s="1008"/>
      <c r="AH251" s="1008"/>
      <c r="AI251" s="1007"/>
      <c r="AJ251" s="1008"/>
      <c r="AK251" s="1008"/>
      <c r="AL251" s="1008"/>
      <c r="AM251" s="1008"/>
      <c r="AN251" s="1008"/>
      <c r="AO251" s="1008"/>
      <c r="AP251" s="1007"/>
      <c r="AQ251" s="1008"/>
      <c r="AR251" s="1008"/>
      <c r="AS251" s="1008"/>
      <c r="AT251" s="1008"/>
      <c r="AU251" s="1008"/>
      <c r="AV251" s="1008"/>
      <c r="AW251" s="1007"/>
      <c r="AX251" s="1008"/>
      <c r="AY251" s="1008"/>
      <c r="AZ251" s="1008"/>
      <c r="BA251" s="1008"/>
      <c r="BB251" s="1008"/>
      <c r="BC251" s="1008"/>
      <c r="BD251" s="1007"/>
      <c r="BE251" s="1008"/>
      <c r="BF251" s="667"/>
      <c r="BG251" s="1010"/>
      <c r="BH251" s="831"/>
      <c r="BI251" s="831" t="str">
        <f t="shared" si="4"/>
        <v>Добавить территорию действия тарифа</v>
      </c>
      <c r="BJ251" s="831"/>
      <c r="BK251" s="831"/>
      <c r="BL251" s="831"/>
      <c r="BM251" s="1010"/>
      <c r="BN251" s="1010"/>
      <c r="BO251" s="1010"/>
      <c r="BP251" s="1010"/>
      <c r="BQ251" s="1010"/>
      <c r="BR251" s="1010"/>
      <c r="BS251" s="1010"/>
    </row>
    <row r="252" spans="1:71" s="991" customFormat="1" ht="15" customHeight="1">
      <c r="L252" s="494"/>
      <c r="M252" s="738" t="s">
        <v>309</v>
      </c>
      <c r="N252" s="1008"/>
      <c r="O252" s="1008"/>
      <c r="P252" s="1008"/>
      <c r="Q252" s="1008"/>
      <c r="R252" s="1008"/>
      <c r="S252" s="1008"/>
      <c r="T252" s="1008"/>
      <c r="U252" s="1007"/>
      <c r="V252" s="1008"/>
      <c r="W252" s="667"/>
      <c r="X252" s="1012"/>
      <c r="Y252" s="1012"/>
      <c r="Z252" s="1012"/>
      <c r="AA252" s="1012"/>
      <c r="AB252" s="1012"/>
      <c r="AC252" s="1012"/>
      <c r="AD252" s="1012"/>
      <c r="AE252" s="1012"/>
      <c r="AF252" s="1012"/>
      <c r="AG252" s="1012"/>
      <c r="AH252" s="1012"/>
    </row>
    <row r="253" spans="1:71" s="599" customFormat="1" ht="15" customHeight="1">
      <c r="A253" s="598"/>
      <c r="B253" s="598"/>
      <c r="C253" s="598"/>
      <c r="D253" s="598"/>
      <c r="E253" s="598"/>
      <c r="F253" s="598"/>
      <c r="G253" s="597"/>
      <c r="H253" s="598"/>
      <c r="I253" s="408"/>
      <c r="J253" s="684"/>
      <c r="K253" s="408"/>
      <c r="L253" s="600"/>
      <c r="M253" s="678"/>
      <c r="N253" s="777"/>
      <c r="O253" s="777"/>
      <c r="P253" s="777"/>
      <c r="Q253" s="777"/>
      <c r="R253" s="777"/>
      <c r="S253" s="777"/>
      <c r="T253" s="777"/>
      <c r="U253" s="682"/>
      <c r="V253" s="777"/>
      <c r="W253" s="777"/>
      <c r="X253" s="777"/>
      <c r="Y253" s="777"/>
      <c r="Z253" s="777"/>
      <c r="AA253" s="777"/>
      <c r="AB253" s="682"/>
      <c r="AC253" s="777"/>
      <c r="AD253" s="682"/>
      <c r="AE253" s="598"/>
      <c r="AF253" s="598"/>
      <c r="AG253" s="598"/>
      <c r="AH253" s="598"/>
    </row>
    <row r="254" spans="1:71" s="35" customFormat="1" ht="11.25">
      <c r="A254" s="35" t="s">
        <v>277</v>
      </c>
    </row>
    <row r="255" spans="1:71" ht="11.25"/>
    <row r="256" spans="1:71" s="13" customFormat="1" ht="15" customHeight="1">
      <c r="C256" s="167"/>
      <c r="D256" s="123"/>
      <c r="E256" s="1075"/>
    </row>
    <row r="258" spans="1:24" s="35" customFormat="1" ht="17.100000000000001" customHeight="1">
      <c r="A258" s="35" t="s">
        <v>276</v>
      </c>
    </row>
    <row r="260" spans="1:24" s="36" customFormat="1" ht="17.100000000000001" customHeight="1">
      <c r="A260" s="98"/>
      <c r="B260" s="98"/>
      <c r="C260" s="86"/>
      <c r="D260" s="151"/>
      <c r="E260" s="106">
        <v>1</v>
      </c>
      <c r="F260" s="107"/>
      <c r="G260" s="107"/>
      <c r="H260" s="107"/>
      <c r="I260" s="107"/>
      <c r="J260" s="107"/>
      <c r="K260" s="107"/>
      <c r="L260" s="107"/>
      <c r="M260" s="107"/>
      <c r="N260" s="107"/>
      <c r="O260" s="107"/>
      <c r="P260" s="107"/>
      <c r="Q260" s="107"/>
      <c r="R260" s="108"/>
      <c r="S260" s="108"/>
      <c r="T260" s="108"/>
      <c r="U260" s="109"/>
      <c r="V260" s="109"/>
      <c r="W260" s="109"/>
      <c r="X260" s="110"/>
    </row>
    <row r="262" spans="1:24" s="35" customFormat="1" ht="17.100000000000001" customHeight="1">
      <c r="A262" s="35" t="s">
        <v>277</v>
      </c>
    </row>
    <row r="263" spans="1:24" ht="17.100000000000001" customHeight="1">
      <c r="G263" s="95"/>
      <c r="H263" s="95"/>
    </row>
    <row r="264" spans="1:24" s="36" customFormat="1" ht="17.100000000000001" customHeight="1">
      <c r="A264" s="97"/>
      <c r="B264" s="88"/>
      <c r="C264" s="86"/>
      <c r="D264" s="151"/>
      <c r="E264" s="111" t="s">
        <v>93</v>
      </c>
      <c r="F264" s="107"/>
      <c r="G264" s="107"/>
      <c r="H264" s="107"/>
      <c r="I264" s="107"/>
      <c r="J264" s="108"/>
      <c r="K264" s="108"/>
      <c r="L264" s="108"/>
      <c r="M264" s="109"/>
      <c r="N264" s="109"/>
      <c r="O264" s="109"/>
      <c r="P264" s="110"/>
      <c r="Q264" s="89"/>
      <c r="R264" s="89"/>
      <c r="S264" s="89"/>
      <c r="T264" s="89"/>
      <c r="U264" s="89"/>
      <c r="V264" s="89"/>
      <c r="W264" s="89"/>
      <c r="X264" s="89"/>
    </row>
    <row r="266" spans="1:24" s="35" customFormat="1" ht="17.100000000000001" customHeight="1">
      <c r="A266" s="35" t="s">
        <v>278</v>
      </c>
    </row>
    <row r="267" spans="1:24" ht="17.100000000000001" customHeight="1">
      <c r="G267" s="95"/>
      <c r="H267" s="95"/>
    </row>
    <row r="268" spans="1:24" s="36" customFormat="1" ht="17.100000000000001" customHeight="1">
      <c r="A268" s="97"/>
      <c r="B268" s="88"/>
      <c r="C268" s="86"/>
      <c r="D268" s="151"/>
      <c r="E268" s="111" t="s">
        <v>93</v>
      </c>
      <c r="F268" s="107"/>
      <c r="G268" s="107"/>
      <c r="H268" s="107"/>
      <c r="I268" s="107"/>
      <c r="J268" s="108"/>
      <c r="K268" s="108"/>
      <c r="L268" s="108"/>
      <c r="M268" s="109"/>
      <c r="N268" s="109"/>
      <c r="O268" s="109"/>
      <c r="P268" s="110"/>
      <c r="Q268" s="89"/>
      <c r="R268" s="89"/>
      <c r="S268" s="89"/>
      <c r="T268" s="89"/>
      <c r="U268" s="89"/>
      <c r="V268" s="89"/>
      <c r="W268" s="89"/>
      <c r="X268" s="89"/>
    </row>
    <row r="270" spans="1:24" s="35" customFormat="1" ht="17.100000000000001" customHeight="1">
      <c r="A270" s="35" t="s">
        <v>305</v>
      </c>
      <c r="B270" s="35" t="s">
        <v>306</v>
      </c>
      <c r="C270" s="35" t="s">
        <v>307</v>
      </c>
    </row>
    <row r="272" spans="1:24" s="23" customFormat="1" ht="20.100000000000001" customHeight="1">
      <c r="A272" s="91"/>
      <c r="B272" s="90"/>
      <c r="C272" s="20"/>
      <c r="D272" s="21"/>
      <c r="F272" s="40" t="s">
        <v>81</v>
      </c>
      <c r="G272" s="27"/>
      <c r="I272" s="55"/>
    </row>
    <row r="273" spans="1:9" s="23" customFormat="1" ht="22.5">
      <c r="A273" s="91"/>
      <c r="B273" s="92"/>
      <c r="C273" s="20"/>
      <c r="D273" s="33"/>
      <c r="E273" s="32" t="s">
        <v>77</v>
      </c>
      <c r="F273" s="34"/>
      <c r="G273" s="27"/>
      <c r="I273" s="55"/>
    </row>
    <row r="274" spans="1:9" s="23" customFormat="1" ht="19.5">
      <c r="A274" s="91"/>
      <c r="B274" s="92"/>
      <c r="C274" s="20"/>
      <c r="D274" s="33"/>
      <c r="E274" s="32" t="s">
        <v>78</v>
      </c>
      <c r="F274" s="34"/>
      <c r="G274" s="27"/>
      <c r="I274" s="55"/>
    </row>
    <row r="275" spans="1:9" s="23" customFormat="1" ht="13.5" customHeight="1">
      <c r="A275" s="90"/>
      <c r="B275" s="90"/>
      <c r="C275" s="20"/>
      <c r="D275" s="24"/>
      <c r="E275" s="25"/>
      <c r="F275" s="39"/>
      <c r="G275" s="21"/>
      <c r="I275" s="55"/>
    </row>
    <row r="276" spans="1:9" s="23" customFormat="1" ht="20.100000000000001" customHeight="1">
      <c r="A276" s="91"/>
      <c r="B276" s="90"/>
      <c r="C276" s="20"/>
      <c r="D276" s="21"/>
      <c r="F276" s="40" t="s">
        <v>172</v>
      </c>
      <c r="G276" s="27"/>
      <c r="I276" s="55"/>
    </row>
    <row r="277" spans="1:9" s="23" customFormat="1" ht="22.5">
      <c r="A277" s="91"/>
      <c r="B277" s="92"/>
      <c r="C277" s="20"/>
      <c r="D277" s="33"/>
      <c r="E277" s="41" t="s">
        <v>87</v>
      </c>
      <c r="F277" s="34"/>
      <c r="G277" s="27"/>
      <c r="I277" s="55"/>
    </row>
    <row r="278" spans="1:9" s="23" customFormat="1" ht="22.5">
      <c r="A278" s="91"/>
      <c r="B278" s="92"/>
      <c r="C278" s="20"/>
      <c r="D278" s="33"/>
      <c r="E278" s="41" t="s">
        <v>171</v>
      </c>
      <c r="F278" s="34"/>
      <c r="G278" s="27"/>
      <c r="I278" s="55"/>
    </row>
    <row r="279" spans="1:9" s="23" customFormat="1" ht="13.5" customHeight="1">
      <c r="A279" s="90"/>
      <c r="B279" s="90"/>
      <c r="C279" s="20"/>
      <c r="D279" s="24"/>
      <c r="E279" s="25"/>
      <c r="F279" s="39"/>
      <c r="G279" s="21"/>
      <c r="I279" s="55"/>
    </row>
    <row r="280" spans="1:9" s="23" customFormat="1" ht="20.100000000000001" customHeight="1">
      <c r="A280" s="91"/>
      <c r="B280" s="90"/>
      <c r="C280" s="20"/>
      <c r="D280" s="21"/>
      <c r="F280" s="40" t="s">
        <v>173</v>
      </c>
      <c r="G280" s="27"/>
      <c r="I280" s="55"/>
    </row>
    <row r="281" spans="1:9" s="23" customFormat="1" ht="22.5">
      <c r="A281" s="91"/>
      <c r="B281" s="92"/>
      <c r="C281" s="20"/>
      <c r="D281" s="33"/>
      <c r="E281" s="41" t="s">
        <v>87</v>
      </c>
      <c r="F281" s="34"/>
      <c r="G281" s="27"/>
      <c r="I281" s="55"/>
    </row>
    <row r="282" spans="1:9" s="23" customFormat="1" ht="22.5">
      <c r="A282" s="91"/>
      <c r="B282" s="92"/>
      <c r="C282" s="20"/>
      <c r="D282" s="33"/>
      <c r="E282" s="41" t="s">
        <v>171</v>
      </c>
      <c r="F282" s="34"/>
      <c r="G282" s="27"/>
      <c r="I282" s="55"/>
    </row>
    <row r="283" spans="1:9" s="23" customFormat="1" ht="13.5" customHeight="1">
      <c r="A283" s="90"/>
      <c r="B283" s="90"/>
      <c r="C283" s="20"/>
      <c r="D283" s="24"/>
      <c r="E283" s="25"/>
      <c r="F283" s="39"/>
      <c r="G283" s="21"/>
      <c r="I283" s="55"/>
    </row>
    <row r="284" spans="1:9" s="23" customFormat="1" ht="20.100000000000001" customHeight="1">
      <c r="A284" s="91"/>
      <c r="B284" s="90"/>
      <c r="C284" s="20"/>
      <c r="D284" s="21"/>
      <c r="F284" s="40" t="s">
        <v>174</v>
      </c>
      <c r="G284" s="27"/>
      <c r="I284" s="55"/>
    </row>
    <row r="285" spans="1:9" s="23" customFormat="1" ht="22.5">
      <c r="A285" s="91"/>
      <c r="B285" s="92"/>
      <c r="C285" s="20"/>
      <c r="D285" s="33"/>
      <c r="E285" s="32" t="s">
        <v>87</v>
      </c>
      <c r="F285" s="34"/>
      <c r="G285" s="27"/>
      <c r="I285" s="55"/>
    </row>
    <row r="286" spans="1:9" s="23" customFormat="1" ht="19.5">
      <c r="A286" s="91"/>
      <c r="B286" s="92"/>
      <c r="C286" s="20"/>
      <c r="D286" s="33"/>
      <c r="E286" s="32" t="s">
        <v>88</v>
      </c>
      <c r="F286" s="34"/>
      <c r="G286" s="27"/>
      <c r="I286" s="55"/>
    </row>
    <row r="287" spans="1:9" s="23" customFormat="1" ht="22.5">
      <c r="A287" s="91"/>
      <c r="B287" s="92"/>
      <c r="C287" s="20"/>
      <c r="D287" s="33"/>
      <c r="E287" s="41" t="s">
        <v>171</v>
      </c>
      <c r="F287" s="34"/>
      <c r="G287" s="27"/>
      <c r="I287" s="55"/>
    </row>
    <row r="288" spans="1:9" s="23" customFormat="1" ht="19.5">
      <c r="A288" s="91"/>
      <c r="B288" s="92"/>
      <c r="C288" s="20"/>
      <c r="D288" s="33"/>
      <c r="E288" s="32" t="s">
        <v>89</v>
      </c>
      <c r="F288" s="34"/>
      <c r="G288" s="27"/>
      <c r="I288" s="55"/>
    </row>
    <row r="290" spans="1:83" s="35" customFormat="1" ht="17.100000000000001" customHeight="1">
      <c r="A290" s="35" t="s">
        <v>326</v>
      </c>
    </row>
    <row r="292" spans="1:83" s="127" customFormat="1" ht="14.25">
      <c r="A292" s="185" t="s">
        <v>50</v>
      </c>
      <c r="B292" s="135" t="s">
        <v>253</v>
      </c>
      <c r="C292" s="136"/>
      <c r="D292" s="138"/>
      <c r="E292" s="448"/>
      <c r="F292" s="1088"/>
      <c r="G292" s="1088"/>
      <c r="H292" s="1088"/>
      <c r="I292" s="1093"/>
      <c r="J292" s="314"/>
      <c r="K292" s="315"/>
      <c r="M292" s="454" t="str">
        <f>IF(ISERROR(INDEX(kind_of_nameforms,MATCH(E292,kind_of_forms,0),1)),"",INDEX(kind_of_nameforms,MATCH(E292,kind_of_forms,0),1))</f>
        <v/>
      </c>
    </row>
    <row r="295" spans="1:83" s="261" customFormat="1" ht="15">
      <c r="A295" s="35" t="s">
        <v>404</v>
      </c>
      <c r="B295" s="35"/>
      <c r="C295" s="35"/>
      <c r="D295" s="35"/>
      <c r="E295" s="35"/>
      <c r="F295" s="35"/>
      <c r="G295" s="35"/>
      <c r="H295" s="35"/>
      <c r="I295" s="35"/>
      <c r="J295" s="35"/>
      <c r="K295" s="35"/>
      <c r="L295" s="35"/>
      <c r="M295" s="35"/>
      <c r="N295" s="35"/>
      <c r="O295" s="35"/>
      <c r="P295" s="35"/>
      <c r="Q295" s="35"/>
      <c r="R295" s="35"/>
      <c r="S295" s="35"/>
      <c r="T295" s="35"/>
      <c r="U295" s="260"/>
      <c r="V295" s="35"/>
      <c r="W295" s="35"/>
    </row>
    <row r="296" spans="1:83" s="261" customFormat="1" ht="15">
      <c r="D296" s="359"/>
      <c r="E296" s="359"/>
      <c r="F296" s="359"/>
      <c r="G296" s="359"/>
      <c r="H296" s="359"/>
      <c r="I296" s="359"/>
      <c r="J296" s="359"/>
      <c r="K296" s="359"/>
      <c r="L296" s="359"/>
      <c r="U296" s="262"/>
    </row>
    <row r="297" spans="1:83" s="265" customFormat="1" ht="15" customHeight="1">
      <c r="A297" s="89"/>
      <c r="B297" s="186" t="s">
        <v>405</v>
      </c>
      <c r="C297" s="1324"/>
      <c r="D297" s="1163">
        <v>1</v>
      </c>
      <c r="E297" s="1239"/>
      <c r="F297" s="353"/>
      <c r="G297" s="188">
        <v>0</v>
      </c>
      <c r="H297" s="358"/>
      <c r="I297" s="250"/>
      <c r="J297" s="395" t="s">
        <v>520</v>
      </c>
      <c r="K297" s="155"/>
      <c r="L297" s="266"/>
      <c r="M297" s="212">
        <f>mergeValue(H297)</f>
        <v>0</v>
      </c>
      <c r="N297" s="202"/>
      <c r="O297" s="202"/>
      <c r="P297" s="212" t="str">
        <f>IF(ISERROR(MATCH(Q297,MODesc,0)),"n","y")</f>
        <v>n</v>
      </c>
      <c r="Q297" s="202"/>
      <c r="R297" s="212" t="str">
        <f>K297&amp;"("&amp;L297&amp;")"</f>
        <v>()</v>
      </c>
      <c r="S297" s="186"/>
      <c r="T297" s="186"/>
      <c r="U297" s="248"/>
      <c r="V297" s="186"/>
      <c r="W297" s="186"/>
      <c r="X297" s="186"/>
      <c r="Y297" s="264"/>
      <c r="Z297" s="264"/>
      <c r="AA297" s="227"/>
      <c r="AB297" s="227"/>
      <c r="AC297" s="227"/>
      <c r="AD297" s="227"/>
      <c r="AE297" s="227"/>
      <c r="AF297" s="227"/>
      <c r="AG297" s="227"/>
      <c r="AH297" s="227"/>
      <c r="AI297" s="227"/>
      <c r="AJ297" s="227"/>
      <c r="AK297" s="227"/>
      <c r="AL297" s="227"/>
      <c r="AM297" s="227"/>
      <c r="AN297" s="227"/>
      <c r="AO297" s="227"/>
      <c r="AP297" s="227"/>
      <c r="AQ297" s="227"/>
      <c r="AR297" s="227"/>
      <c r="AS297" s="227"/>
      <c r="AT297" s="227"/>
      <c r="AU297" s="227"/>
      <c r="AV297" s="227"/>
      <c r="AW297" s="227"/>
      <c r="AX297" s="227"/>
      <c r="AY297" s="227"/>
      <c r="AZ297" s="227"/>
      <c r="BA297" s="227"/>
      <c r="BB297" s="227"/>
      <c r="BC297" s="227"/>
      <c r="BD297" s="227"/>
      <c r="BE297" s="227"/>
      <c r="BF297" s="227"/>
      <c r="BG297" s="227"/>
      <c r="BH297" s="227"/>
      <c r="BI297" s="227"/>
      <c r="BJ297" s="227"/>
      <c r="BK297" s="227"/>
      <c r="BL297" s="227"/>
      <c r="BM297" s="227"/>
      <c r="BN297" s="227"/>
      <c r="BO297" s="227"/>
      <c r="BP297" s="227"/>
      <c r="BQ297" s="227"/>
      <c r="BR297" s="227"/>
      <c r="BS297" s="227"/>
      <c r="BT297" s="227"/>
      <c r="BU297" s="227"/>
      <c r="BV297" s="264"/>
      <c r="BW297" s="264"/>
      <c r="BX297" s="264"/>
      <c r="BY297" s="264"/>
      <c r="BZ297" s="264"/>
      <c r="CA297" s="264"/>
      <c r="CB297" s="264"/>
      <c r="CC297" s="264"/>
      <c r="CD297" s="264"/>
      <c r="CE297" s="264"/>
    </row>
    <row r="298" spans="1:83" s="265" customFormat="1" ht="15" customHeight="1">
      <c r="A298" s="89"/>
      <c r="B298" s="89"/>
      <c r="C298" s="1324"/>
      <c r="D298" s="1163"/>
      <c r="E298" s="1239"/>
      <c r="F298" s="250"/>
      <c r="G298" s="251"/>
      <c r="H298" s="155" t="s">
        <v>403</v>
      </c>
      <c r="I298" s="251"/>
      <c r="J298" s="251"/>
      <c r="K298" s="267"/>
      <c r="L298" s="266"/>
      <c r="M298" s="202"/>
      <c r="N298" s="202"/>
      <c r="O298" s="202"/>
      <c r="P298" s="202"/>
      <c r="Q298" s="212"/>
      <c r="R298" s="202"/>
      <c r="S298" s="186"/>
      <c r="T298" s="186"/>
      <c r="U298" s="248"/>
      <c r="V298" s="186"/>
      <c r="W298" s="186"/>
      <c r="X298" s="186"/>
      <c r="Y298" s="264"/>
      <c r="Z298" s="264"/>
      <c r="AA298" s="227"/>
      <c r="AB298" s="227"/>
      <c r="AC298" s="227"/>
      <c r="AD298" s="227"/>
      <c r="AE298" s="227"/>
      <c r="AF298" s="227"/>
      <c r="AG298" s="227"/>
      <c r="AH298" s="227"/>
      <c r="AI298" s="227"/>
      <c r="AJ298" s="227"/>
      <c r="AK298" s="227"/>
      <c r="AL298" s="227"/>
      <c r="AM298" s="227"/>
      <c r="AN298" s="227"/>
      <c r="AO298" s="227"/>
      <c r="AP298" s="227"/>
      <c r="AQ298" s="227"/>
      <c r="AR298" s="227"/>
      <c r="AS298" s="227"/>
      <c r="AT298" s="227"/>
      <c r="AU298" s="227"/>
      <c r="AV298" s="227"/>
      <c r="AW298" s="227"/>
      <c r="AX298" s="227"/>
      <c r="AY298" s="227"/>
      <c r="AZ298" s="227"/>
      <c r="BA298" s="227"/>
      <c r="BB298" s="227"/>
      <c r="BC298" s="227"/>
      <c r="BD298" s="227"/>
      <c r="BE298" s="227"/>
      <c r="BF298" s="227"/>
      <c r="BG298" s="227"/>
      <c r="BH298" s="227"/>
      <c r="BI298" s="227"/>
      <c r="BJ298" s="227"/>
      <c r="BK298" s="227"/>
      <c r="BL298" s="227"/>
      <c r="BM298" s="227"/>
      <c r="BN298" s="227"/>
      <c r="BO298" s="227"/>
      <c r="BP298" s="227"/>
      <c r="BQ298" s="227"/>
      <c r="BR298" s="227"/>
      <c r="BS298" s="227"/>
      <c r="BT298" s="227"/>
      <c r="BU298" s="227"/>
      <c r="BV298" s="264"/>
      <c r="BW298" s="264"/>
      <c r="BX298" s="264"/>
      <c r="BY298" s="264"/>
      <c r="BZ298" s="264"/>
      <c r="CA298" s="264"/>
      <c r="CB298" s="264"/>
      <c r="CC298" s="264"/>
      <c r="CD298" s="264"/>
      <c r="CE298" s="264"/>
    </row>
    <row r="299" spans="1:83" s="261" customFormat="1" ht="15">
      <c r="Q299" s="268"/>
      <c r="U299" s="262"/>
    </row>
    <row r="300" spans="1:83" s="261" customFormat="1" ht="15">
      <c r="A300" s="35" t="s">
        <v>406</v>
      </c>
      <c r="B300" s="35"/>
      <c r="C300" s="35"/>
      <c r="D300" s="35"/>
      <c r="E300" s="35"/>
      <c r="F300" s="35"/>
      <c r="G300" s="35"/>
      <c r="H300" s="35"/>
      <c r="I300" s="35"/>
      <c r="J300" s="35"/>
      <c r="K300" s="35"/>
      <c r="L300" s="35"/>
      <c r="M300" s="35"/>
      <c r="N300" s="35"/>
      <c r="O300" s="35"/>
      <c r="P300" s="35"/>
      <c r="Q300" s="269"/>
      <c r="R300" s="35"/>
      <c r="S300" s="35"/>
      <c r="T300" s="35"/>
      <c r="U300" s="260"/>
      <c r="V300" s="35"/>
      <c r="W300" s="35"/>
    </row>
    <row r="301" spans="1:83" s="261" customFormat="1" ht="15">
      <c r="F301" s="359"/>
      <c r="G301" s="359"/>
      <c r="H301" s="359"/>
      <c r="I301" s="359"/>
      <c r="J301" s="359"/>
      <c r="K301" s="359"/>
      <c r="L301" s="359"/>
      <c r="Q301" s="268"/>
      <c r="U301" s="262"/>
    </row>
    <row r="302" spans="1:83" s="265" customFormat="1" ht="15" customHeight="1">
      <c r="A302" s="89"/>
      <c r="B302" s="186" t="s">
        <v>405</v>
      </c>
      <c r="C302" s="1325"/>
      <c r="D302" s="249"/>
      <c r="E302" s="456"/>
      <c r="F302" s="1326"/>
      <c r="G302" s="1163">
        <v>0</v>
      </c>
      <c r="H302" s="1165"/>
      <c r="I302" s="250"/>
      <c r="J302" s="395" t="s">
        <v>520</v>
      </c>
      <c r="K302" s="155"/>
      <c r="L302" s="266"/>
      <c r="M302" s="212">
        <f>mergeValue(H302)</f>
        <v>0</v>
      </c>
      <c r="N302" s="202"/>
      <c r="O302" s="202"/>
      <c r="P302" s="202"/>
      <c r="Q302" s="202"/>
      <c r="R302" s="212" t="str">
        <f>K302&amp;"("&amp;L302&amp;")"</f>
        <v>()</v>
      </c>
      <c r="S302" s="186"/>
      <c r="T302" s="186"/>
      <c r="U302" s="248"/>
      <c r="V302" s="186"/>
      <c r="W302" s="186"/>
      <c r="X302" s="186"/>
      <c r="Y302" s="264"/>
      <c r="Z302" s="264"/>
      <c r="AA302" s="227"/>
      <c r="AB302" s="227"/>
      <c r="AC302" s="227"/>
      <c r="AD302" s="227"/>
      <c r="AE302" s="227"/>
      <c r="AF302" s="227"/>
      <c r="AG302" s="227"/>
      <c r="AH302" s="227"/>
      <c r="AI302" s="227"/>
      <c r="AJ302" s="227"/>
      <c r="AK302" s="227"/>
      <c r="AL302" s="227"/>
      <c r="AM302" s="227"/>
      <c r="AN302" s="227"/>
      <c r="AO302" s="227"/>
      <c r="AP302" s="227"/>
      <c r="AQ302" s="227"/>
      <c r="AR302" s="227"/>
      <c r="AS302" s="227"/>
      <c r="AT302" s="227"/>
      <c r="AU302" s="227"/>
      <c r="AV302" s="227"/>
      <c r="AW302" s="227"/>
      <c r="AX302" s="227"/>
      <c r="AY302" s="227"/>
      <c r="AZ302" s="227"/>
      <c r="BA302" s="227"/>
      <c r="BB302" s="227"/>
      <c r="BC302" s="227"/>
      <c r="BD302" s="227"/>
      <c r="BE302" s="227"/>
      <c r="BF302" s="227"/>
      <c r="BG302" s="227"/>
      <c r="BH302" s="227"/>
      <c r="BI302" s="227"/>
      <c r="BJ302" s="227"/>
      <c r="BK302" s="227"/>
      <c r="BL302" s="227"/>
      <c r="BM302" s="227"/>
      <c r="BN302" s="227"/>
      <c r="BO302" s="227"/>
      <c r="BP302" s="227"/>
      <c r="BQ302" s="227"/>
      <c r="BR302" s="227"/>
      <c r="BS302" s="227"/>
      <c r="BT302" s="227"/>
      <c r="BU302" s="227"/>
      <c r="BV302" s="264"/>
      <c r="BW302" s="264"/>
      <c r="BX302" s="264"/>
      <c r="BY302" s="264"/>
      <c r="BZ302" s="264"/>
      <c r="CA302" s="264"/>
      <c r="CB302" s="264"/>
      <c r="CC302" s="264"/>
      <c r="CD302" s="264"/>
      <c r="CE302" s="264"/>
    </row>
    <row r="303" spans="1:83" s="265" customFormat="1" ht="15" customHeight="1">
      <c r="A303" s="89"/>
      <c r="B303" s="89"/>
      <c r="C303" s="1325"/>
      <c r="D303" s="249"/>
      <c r="E303" s="456"/>
      <c r="F303" s="1326"/>
      <c r="G303" s="1163"/>
      <c r="H303" s="1165"/>
      <c r="I303" s="251"/>
      <c r="J303" s="251"/>
      <c r="K303" s="155" t="s">
        <v>4</v>
      </c>
      <c r="L303" s="266"/>
      <c r="M303" s="202"/>
      <c r="N303" s="202"/>
      <c r="O303" s="202"/>
      <c r="P303" s="202"/>
      <c r="Q303" s="212"/>
      <c r="R303" s="202"/>
      <c r="S303" s="186"/>
      <c r="T303" s="186"/>
      <c r="U303" s="248"/>
      <c r="V303" s="186"/>
      <c r="W303" s="186"/>
      <c r="X303" s="186"/>
      <c r="Y303" s="264"/>
      <c r="Z303" s="264"/>
      <c r="AA303" s="227"/>
      <c r="AB303" s="227"/>
      <c r="AC303" s="227"/>
      <c r="AD303" s="227"/>
      <c r="AE303" s="227"/>
      <c r="AF303" s="227"/>
      <c r="AG303" s="227"/>
      <c r="AH303" s="227"/>
      <c r="AI303" s="227"/>
      <c r="AJ303" s="227"/>
      <c r="AK303" s="227"/>
      <c r="AL303" s="227"/>
      <c r="AM303" s="227"/>
      <c r="AN303" s="227"/>
      <c r="AO303" s="227"/>
      <c r="AP303" s="227"/>
      <c r="AQ303" s="227"/>
      <c r="AR303" s="227"/>
      <c r="AS303" s="227"/>
      <c r="AT303" s="227"/>
      <c r="AU303" s="227"/>
      <c r="AV303" s="227"/>
      <c r="AW303" s="227"/>
      <c r="AX303" s="227"/>
      <c r="AY303" s="227"/>
      <c r="AZ303" s="227"/>
      <c r="BA303" s="227"/>
      <c r="BB303" s="227"/>
      <c r="BC303" s="227"/>
      <c r="BD303" s="227"/>
      <c r="BE303" s="227"/>
      <c r="BF303" s="227"/>
      <c r="BG303" s="227"/>
      <c r="BH303" s="227"/>
      <c r="BI303" s="227"/>
      <c r="BJ303" s="227"/>
      <c r="BK303" s="227"/>
      <c r="BL303" s="227"/>
      <c r="BM303" s="227"/>
      <c r="BN303" s="227"/>
      <c r="BO303" s="227"/>
      <c r="BP303" s="227"/>
      <c r="BQ303" s="227"/>
      <c r="BR303" s="227"/>
      <c r="BS303" s="227"/>
      <c r="BT303" s="227"/>
      <c r="BU303" s="227"/>
      <c r="BV303" s="264"/>
      <c r="BW303" s="264"/>
      <c r="BX303" s="264"/>
      <c r="BY303" s="264"/>
      <c r="BZ303" s="264"/>
      <c r="CA303" s="264"/>
      <c r="CB303" s="264"/>
      <c r="CC303" s="264"/>
      <c r="CD303" s="264"/>
      <c r="CE303" s="264"/>
    </row>
    <row r="304" spans="1:83" s="261" customFormat="1" ht="15">
      <c r="Q304" s="268"/>
      <c r="U304" s="262"/>
    </row>
    <row r="305" spans="1:83" s="261" customFormat="1" ht="15">
      <c r="A305" s="35" t="s">
        <v>407</v>
      </c>
      <c r="B305" s="35"/>
      <c r="C305" s="35"/>
      <c r="D305" s="35"/>
      <c r="E305" s="35"/>
      <c r="F305" s="35"/>
      <c r="G305" s="35"/>
      <c r="H305" s="35"/>
      <c r="I305" s="35"/>
      <c r="J305" s="35"/>
      <c r="K305" s="35"/>
      <c r="L305" s="35"/>
      <c r="M305" s="35"/>
      <c r="N305" s="35"/>
      <c r="O305" s="35"/>
      <c r="P305" s="35"/>
      <c r="Q305" s="269"/>
      <c r="R305" s="35"/>
      <c r="S305" s="35"/>
      <c r="T305" s="35"/>
      <c r="U305" s="260"/>
      <c r="V305" s="35"/>
      <c r="W305" s="35"/>
    </row>
    <row r="306" spans="1:83" s="261" customFormat="1" ht="15">
      <c r="Q306" s="268"/>
      <c r="U306" s="262"/>
    </row>
    <row r="307" spans="1:83" s="265" customFormat="1" ht="15" customHeight="1">
      <c r="A307" s="89"/>
      <c r="B307" s="186" t="s">
        <v>405</v>
      </c>
      <c r="C307" s="399"/>
      <c r="D307" s="261"/>
      <c r="E307" s="457"/>
      <c r="F307" s="261"/>
      <c r="G307" s="261"/>
      <c r="H307" s="261"/>
      <c r="I307" s="221"/>
      <c r="J307" s="188">
        <v>0</v>
      </c>
      <c r="K307" s="398"/>
      <c r="L307" s="247"/>
      <c r="M307" s="212">
        <f>mergeValue(H307)</f>
        <v>0</v>
      </c>
      <c r="N307" s="202"/>
      <c r="O307" s="202"/>
      <c r="P307" s="202"/>
      <c r="Q307" s="202"/>
      <c r="R307" s="212" t="str">
        <f>K307&amp;" ("&amp;L307&amp;")"</f>
        <v xml:space="preserve"> ()</v>
      </c>
      <c r="S307" s="186"/>
      <c r="T307" s="186"/>
      <c r="U307" s="248"/>
      <c r="V307" s="186"/>
      <c r="W307" s="186"/>
      <c r="X307" s="186"/>
      <c r="Y307" s="264"/>
      <c r="Z307" s="264"/>
      <c r="AA307" s="227"/>
      <c r="AB307" s="227"/>
      <c r="AC307" s="227"/>
      <c r="AD307" s="227"/>
      <c r="AE307" s="227"/>
      <c r="AF307" s="227"/>
      <c r="AG307" s="227"/>
      <c r="AH307" s="227"/>
      <c r="AI307" s="227"/>
      <c r="AJ307" s="227"/>
      <c r="AK307" s="227"/>
      <c r="AL307" s="227"/>
      <c r="AM307" s="227"/>
      <c r="AN307" s="227"/>
      <c r="AO307" s="227"/>
      <c r="AP307" s="227"/>
      <c r="AQ307" s="227"/>
      <c r="AR307" s="227"/>
      <c r="AS307" s="227"/>
      <c r="AT307" s="227"/>
      <c r="AU307" s="227"/>
      <c r="AV307" s="227"/>
      <c r="AW307" s="227"/>
      <c r="AX307" s="227"/>
      <c r="AY307" s="227"/>
      <c r="AZ307" s="227"/>
      <c r="BA307" s="227"/>
      <c r="BB307" s="227"/>
      <c r="BC307" s="227"/>
      <c r="BD307" s="227"/>
      <c r="BE307" s="227"/>
      <c r="BF307" s="227"/>
      <c r="BG307" s="227"/>
      <c r="BH307" s="227"/>
      <c r="BI307" s="227"/>
      <c r="BJ307" s="227"/>
      <c r="BK307" s="227"/>
      <c r="BL307" s="227"/>
      <c r="BM307" s="227"/>
      <c r="BN307" s="227"/>
      <c r="BO307" s="227"/>
      <c r="BP307" s="227"/>
      <c r="BQ307" s="227"/>
      <c r="BR307" s="227"/>
      <c r="BS307" s="227"/>
      <c r="BT307" s="227"/>
      <c r="BU307" s="227"/>
      <c r="BV307" s="264"/>
      <c r="BW307" s="264"/>
      <c r="BX307" s="264"/>
      <c r="BY307" s="264"/>
      <c r="BZ307" s="264"/>
      <c r="CA307" s="264"/>
      <c r="CB307" s="264"/>
      <c r="CC307" s="264"/>
      <c r="CD307" s="264"/>
      <c r="CE307" s="264"/>
    </row>
    <row r="309" spans="1:83" ht="11.25"/>
    <row r="310" spans="1:83" s="35" customFormat="1" ht="11.25">
      <c r="A310" s="35" t="s">
        <v>453</v>
      </c>
    </row>
    <row r="311" spans="1:83" ht="11.25"/>
    <row r="312" spans="1:83" s="36" customFormat="1" ht="20.100000000000001" customHeight="1">
      <c r="A312" s="97"/>
      <c r="B312" s="186"/>
      <c r="C312" s="86"/>
      <c r="D312" s="187"/>
      <c r="E312" s="292"/>
      <c r="F312" s="288"/>
      <c r="G312" s="293"/>
      <c r="I312" s="212"/>
      <c r="J312" s="212"/>
    </row>
    <row r="313" spans="1:83" ht="11.25"/>
    <row r="314" spans="1:83" ht="11.25"/>
    <row r="315" spans="1:83" s="35" customFormat="1" ht="11.25">
      <c r="A315" s="35" t="s">
        <v>468</v>
      </c>
    </row>
    <row r="316" spans="1:83" ht="11.25"/>
    <row r="317" spans="1:83" s="36" customFormat="1" ht="20.100000000000001" customHeight="1">
      <c r="A317" s="285"/>
      <c r="B317" s="186"/>
      <c r="C317" s="86"/>
      <c r="D317" s="187"/>
      <c r="E317" s="296"/>
      <c r="F317" s="295" t="s">
        <v>458</v>
      </c>
      <c r="G317" s="295" t="s">
        <v>458</v>
      </c>
      <c r="H317" s="314"/>
      <c r="I317" s="212"/>
      <c r="K317" s="212"/>
      <c r="L317" s="212"/>
    </row>
    <row r="318" spans="1:83" ht="11.25"/>
    <row r="319" spans="1:83" ht="11.25"/>
    <row r="320" spans="1:83" s="35" customFormat="1" ht="11.25">
      <c r="A320" s="35" t="s">
        <v>469</v>
      </c>
    </row>
    <row r="321" spans="1:12" ht="11.25"/>
    <row r="322" spans="1:12" s="36" customFormat="1" ht="20.100000000000001" customHeight="1">
      <c r="A322" s="285"/>
      <c r="B322" s="186"/>
      <c r="C322" s="86"/>
      <c r="D322" s="187"/>
      <c r="E322" s="296"/>
      <c r="F322" s="295" t="s">
        <v>458</v>
      </c>
      <c r="G322" s="414"/>
      <c r="H322" s="295" t="s">
        <v>458</v>
      </c>
      <c r="I322" s="212"/>
      <c r="K322" s="212"/>
      <c r="L322" s="212"/>
    </row>
    <row r="323" spans="1:12" ht="11.25"/>
    <row r="324" spans="1:12" ht="11.25"/>
    <row r="325" spans="1:12" s="35" customFormat="1" ht="11.25">
      <c r="A325" s="35" t="s">
        <v>470</v>
      </c>
    </row>
    <row r="326" spans="1:12" ht="11.25"/>
    <row r="327" spans="1:12" s="36" customFormat="1" ht="20.100000000000001" customHeight="1">
      <c r="A327" s="285"/>
      <c r="B327" s="186"/>
      <c r="C327" s="86"/>
      <c r="D327" s="187"/>
      <c r="E327" s="303">
        <f>E326</f>
        <v>0</v>
      </c>
      <c r="F327" s="295" t="s">
        <v>458</v>
      </c>
      <c r="G327" s="414"/>
      <c r="H327" s="295" t="s">
        <v>458</v>
      </c>
      <c r="I327" s="212"/>
      <c r="K327" s="212"/>
      <c r="L327" s="212"/>
    </row>
    <row r="328" spans="1:12" s="36" customFormat="1" ht="14.25">
      <c r="A328" s="285"/>
      <c r="B328" s="186"/>
      <c r="C328" s="86"/>
      <c r="D328" s="101"/>
      <c r="E328" s="304"/>
      <c r="F328" s="305"/>
      <c r="G328"/>
      <c r="H328" s="305"/>
      <c r="I328" s="212"/>
      <c r="K328" s="212"/>
      <c r="L328" s="212"/>
    </row>
    <row r="330" spans="1:12" s="35" customFormat="1" ht="11.25">
      <c r="A330" s="35" t="s">
        <v>471</v>
      </c>
    </row>
    <row r="331" spans="1:12" ht="11.25"/>
    <row r="332" spans="1:12" s="36" customFormat="1" ht="20.100000000000001" customHeight="1">
      <c r="A332" s="285"/>
      <c r="B332" s="186"/>
      <c r="C332" s="86"/>
      <c r="D332" s="187"/>
      <c r="E332" s="303">
        <f>E331</f>
        <v>0</v>
      </c>
      <c r="F332" s="295" t="s">
        <v>458</v>
      </c>
      <c r="G332" s="306"/>
      <c r="H332" s="295" t="s">
        <v>458</v>
      </c>
      <c r="I332" s="212"/>
      <c r="K332" s="212"/>
      <c r="L332" s="212"/>
    </row>
    <row r="335" spans="1:12" s="35" customFormat="1" ht="17.100000000000001" customHeight="1">
      <c r="A335" s="35" t="s">
        <v>508</v>
      </c>
    </row>
    <row r="337" spans="1:20" s="190" customFormat="1" ht="409.5">
      <c r="A337" s="1206">
        <v>1</v>
      </c>
      <c r="B337" s="214"/>
      <c r="C337" s="214"/>
      <c r="D337" s="214"/>
      <c r="F337" s="335" t="str">
        <f>"2." &amp;mergeValue(A337)</f>
        <v>2.1</v>
      </c>
      <c r="G337" s="417" t="s">
        <v>495</v>
      </c>
      <c r="H337" s="317"/>
      <c r="I337" s="196" t="s">
        <v>592</v>
      </c>
      <c r="J337" s="334"/>
      <c r="K337" s="214"/>
      <c r="L337" s="214"/>
      <c r="M337" s="214"/>
      <c r="N337" s="214"/>
      <c r="O337" s="214"/>
      <c r="P337" s="214"/>
      <c r="Q337" s="214"/>
      <c r="R337" s="214"/>
      <c r="S337" s="214"/>
      <c r="T337" s="214"/>
    </row>
    <row r="338" spans="1:20" s="190" customFormat="1" ht="90">
      <c r="A338" s="1206"/>
      <c r="B338" s="214"/>
      <c r="C338" s="214"/>
      <c r="D338" s="214"/>
      <c r="F338" s="335" t="str">
        <f>"3." &amp;mergeValue(A338)</f>
        <v>3.1</v>
      </c>
      <c r="G338" s="417" t="s">
        <v>496</v>
      </c>
      <c r="H338" s="317"/>
      <c r="I338" s="196" t="s">
        <v>590</v>
      </c>
      <c r="J338" s="334"/>
      <c r="K338" s="214"/>
      <c r="L338" s="214"/>
      <c r="M338" s="214"/>
      <c r="N338" s="214"/>
      <c r="O338" s="214"/>
      <c r="P338" s="214"/>
      <c r="Q338" s="214"/>
      <c r="R338" s="214"/>
      <c r="S338" s="214"/>
      <c r="T338" s="214"/>
    </row>
    <row r="339" spans="1:20" s="190" customFormat="1" ht="45">
      <c r="A339" s="1206"/>
      <c r="B339" s="214"/>
      <c r="C339" s="214"/>
      <c r="D339" s="214"/>
      <c r="F339" s="335" t="str">
        <f>"4."&amp;mergeValue(A339)</f>
        <v>4.1</v>
      </c>
      <c r="G339" s="417" t="s">
        <v>497</v>
      </c>
      <c r="H339" s="318" t="s">
        <v>458</v>
      </c>
      <c r="I339" s="196"/>
      <c r="J339" s="334"/>
      <c r="K339" s="214"/>
      <c r="L339" s="214"/>
      <c r="M339" s="214"/>
      <c r="N339" s="214"/>
      <c r="O339" s="214"/>
      <c r="P339" s="214"/>
      <c r="Q339" s="214"/>
      <c r="R339" s="214"/>
      <c r="S339" s="214"/>
      <c r="T339" s="214"/>
    </row>
    <row r="340" spans="1:20" s="190" customFormat="1" ht="101.25">
      <c r="A340" s="1206"/>
      <c r="B340" s="1206">
        <v>1</v>
      </c>
      <c r="C340" s="342"/>
      <c r="D340" s="342"/>
      <c r="F340" s="335" t="str">
        <f>"4."&amp;mergeValue(A340) &amp;"."&amp;mergeValue(B340)</f>
        <v>4.1.1</v>
      </c>
      <c r="G340" s="324" t="s">
        <v>594</v>
      </c>
      <c r="H340" s="317" t="str">
        <f>IF(region_name="","",region_name)</f>
        <v>г.Санкт-Петербург</v>
      </c>
      <c r="I340" s="196" t="s">
        <v>500</v>
      </c>
      <c r="J340" s="334"/>
      <c r="K340" s="214"/>
      <c r="L340" s="214"/>
      <c r="M340" s="214"/>
      <c r="N340" s="214"/>
      <c r="O340" s="214"/>
      <c r="P340" s="214"/>
      <c r="Q340" s="214"/>
      <c r="R340" s="214"/>
      <c r="S340" s="214"/>
      <c r="T340" s="214"/>
    </row>
    <row r="341" spans="1:20" s="190" customFormat="1" ht="191.25">
      <c r="A341" s="1206"/>
      <c r="B341" s="1206"/>
      <c r="C341" s="1206">
        <v>1</v>
      </c>
      <c r="D341" s="342"/>
      <c r="F341" s="335" t="str">
        <f>"4."&amp;mergeValue(A341) &amp;"."&amp;mergeValue(B341)&amp;"."&amp;mergeValue(C341)</f>
        <v>4.1.1.1</v>
      </c>
      <c r="G341" s="341" t="s">
        <v>498</v>
      </c>
      <c r="H341" s="317"/>
      <c r="I341" s="196" t="s">
        <v>501</v>
      </c>
      <c r="J341" s="334"/>
      <c r="K341" s="214"/>
      <c r="L341" s="214"/>
      <c r="M341" s="214"/>
      <c r="N341" s="214"/>
      <c r="O341" s="214"/>
      <c r="P341" s="214"/>
      <c r="Q341" s="214"/>
      <c r="R341" s="214"/>
      <c r="S341" s="214"/>
      <c r="T341" s="214"/>
    </row>
    <row r="342" spans="1:20" s="190" customFormat="1" ht="33.75" customHeight="1">
      <c r="A342" s="1206"/>
      <c r="B342" s="1206"/>
      <c r="C342" s="1206"/>
      <c r="D342" s="342">
        <v>1</v>
      </c>
      <c r="F342" s="335" t="str">
        <f>"4."&amp;mergeValue(A342) &amp;"."&amp;mergeValue(B342)&amp;"."&amp;mergeValue(C342)&amp;"."&amp;mergeValue(D342)</f>
        <v>4.1.1.1.1</v>
      </c>
      <c r="G342" s="420" t="s">
        <v>499</v>
      </c>
      <c r="H342" s="317"/>
      <c r="I342" s="1207" t="s">
        <v>593</v>
      </c>
      <c r="J342" s="334"/>
      <c r="K342" s="214"/>
      <c r="L342" s="214"/>
      <c r="M342" s="214"/>
      <c r="N342" s="214"/>
      <c r="O342" s="214"/>
      <c r="P342" s="214"/>
      <c r="Q342" s="214"/>
      <c r="R342" s="214"/>
      <c r="S342" s="214"/>
      <c r="T342" s="214"/>
    </row>
    <row r="343" spans="1:20" s="190" customFormat="1" ht="18.75">
      <c r="A343" s="1206"/>
      <c r="B343" s="1206"/>
      <c r="C343" s="1206"/>
      <c r="D343" s="342"/>
      <c r="F343" s="424"/>
      <c r="G343" s="425" t="s">
        <v>4</v>
      </c>
      <c r="H343" s="426"/>
      <c r="I343" s="1207"/>
      <c r="J343" s="334"/>
      <c r="K343" s="214"/>
      <c r="L343" s="214"/>
      <c r="M343" s="214"/>
      <c r="N343" s="214"/>
      <c r="O343" s="214"/>
      <c r="P343" s="214"/>
      <c r="Q343" s="214"/>
      <c r="R343" s="214"/>
      <c r="S343" s="214"/>
      <c r="T343" s="214"/>
    </row>
    <row r="344" spans="1:20" s="190" customFormat="1" ht="18.75">
      <c r="A344" s="1206"/>
      <c r="B344" s="1206"/>
      <c r="C344" s="342"/>
      <c r="D344" s="342"/>
      <c r="F344" s="338"/>
      <c r="G344" s="149" t="s">
        <v>403</v>
      </c>
      <c r="H344" s="339"/>
      <c r="I344" s="340"/>
      <c r="J344" s="334"/>
      <c r="K344" s="214"/>
      <c r="L344" s="214"/>
      <c r="M344" s="214"/>
      <c r="N344" s="214"/>
      <c r="O344" s="214"/>
      <c r="P344" s="214"/>
      <c r="Q344" s="214"/>
      <c r="R344" s="214"/>
      <c r="S344" s="214"/>
      <c r="T344" s="214"/>
    </row>
    <row r="345" spans="1:20" s="190" customFormat="1" ht="18.75">
      <c r="A345" s="1206"/>
      <c r="B345" s="214"/>
      <c r="C345" s="214"/>
      <c r="D345" s="214"/>
      <c r="F345" s="338"/>
      <c r="G345" s="155" t="s">
        <v>507</v>
      </c>
      <c r="H345" s="339"/>
      <c r="I345" s="340"/>
      <c r="J345" s="334"/>
      <c r="K345" s="214"/>
      <c r="L345" s="214"/>
      <c r="M345" s="214"/>
      <c r="N345" s="214"/>
      <c r="O345" s="214"/>
      <c r="P345" s="214"/>
      <c r="Q345" s="214"/>
      <c r="R345" s="214"/>
      <c r="S345" s="214"/>
      <c r="T345" s="214"/>
    </row>
    <row r="346" spans="1:20" s="190" customFormat="1" ht="18.75">
      <c r="A346" s="214"/>
      <c r="B346" s="214"/>
      <c r="C346" s="214"/>
      <c r="D346" s="214"/>
      <c r="F346" s="338"/>
      <c r="G346" s="165" t="s">
        <v>506</v>
      </c>
      <c r="H346" s="339"/>
      <c r="I346" s="340"/>
      <c r="J346" s="334"/>
      <c r="K346" s="214"/>
      <c r="L346" s="214"/>
      <c r="M346" s="214"/>
      <c r="N346" s="214"/>
      <c r="O346" s="214"/>
      <c r="P346" s="214"/>
      <c r="Q346" s="214"/>
      <c r="R346" s="214"/>
      <c r="S346" s="214"/>
      <c r="T346" s="214"/>
    </row>
  </sheetData>
  <sheetProtection formatColumns="0" formatRows="0"/>
  <dataConsolidate/>
  <mergeCells count="325">
    <mergeCell ref="BA55:BA56"/>
    <mergeCell ref="BB55:BB56"/>
    <mergeCell ref="BC55:BC56"/>
    <mergeCell ref="BD55:BD56"/>
    <mergeCell ref="O49:BE49"/>
    <mergeCell ref="O50:BE50"/>
    <mergeCell ref="O51:BE51"/>
    <mergeCell ref="O52:BE52"/>
    <mergeCell ref="O53:BE53"/>
    <mergeCell ref="O54:BE54"/>
    <mergeCell ref="AT55:AT56"/>
    <mergeCell ref="AU55:AU56"/>
    <mergeCell ref="AV55:AV56"/>
    <mergeCell ref="AW55:AW56"/>
    <mergeCell ref="AM55:AM56"/>
    <mergeCell ref="AN55:AN56"/>
    <mergeCell ref="AO55:AO56"/>
    <mergeCell ref="AP55:AP56"/>
    <mergeCell ref="AF55:AF56"/>
    <mergeCell ref="AG55:AG56"/>
    <mergeCell ref="AH55:AH56"/>
    <mergeCell ref="AI55:AI56"/>
    <mergeCell ref="Y55:Y56"/>
    <mergeCell ref="Z55:Z56"/>
    <mergeCell ref="AA55:AA56"/>
    <mergeCell ref="AB55:AB56"/>
    <mergeCell ref="D196:D201"/>
    <mergeCell ref="E197:E200"/>
    <mergeCell ref="O31:V31"/>
    <mergeCell ref="O32:V32"/>
    <mergeCell ref="O33:V33"/>
    <mergeCell ref="O34:V34"/>
    <mergeCell ref="O35:V35"/>
    <mergeCell ref="O36:V36"/>
    <mergeCell ref="O67:V67"/>
    <mergeCell ref="O68:V68"/>
    <mergeCell ref="O69:V69"/>
    <mergeCell ref="O70:V70"/>
    <mergeCell ref="O71:V71"/>
    <mergeCell ref="O72:V72"/>
    <mergeCell ref="R131:R132"/>
    <mergeCell ref="R73:R74"/>
    <mergeCell ref="S73:S74"/>
    <mergeCell ref="T73:T74"/>
    <mergeCell ref="D70:D77"/>
    <mergeCell ref="E71:E76"/>
    <mergeCell ref="J109:J112"/>
    <mergeCell ref="F90:F93"/>
    <mergeCell ref="A85:A98"/>
    <mergeCell ref="B86:B97"/>
    <mergeCell ref="C87:C96"/>
    <mergeCell ref="D88:D95"/>
    <mergeCell ref="E89:E94"/>
    <mergeCell ref="A49:A62"/>
    <mergeCell ref="B50:B61"/>
    <mergeCell ref="C51:C60"/>
    <mergeCell ref="D52:D59"/>
    <mergeCell ref="A337:A345"/>
    <mergeCell ref="C341:C343"/>
    <mergeCell ref="I342:I343"/>
    <mergeCell ref="H302:H303"/>
    <mergeCell ref="B340:B344"/>
    <mergeCell ref="C297:C298"/>
    <mergeCell ref="C302:C303"/>
    <mergeCell ref="F302:F303"/>
    <mergeCell ref="G302:G303"/>
    <mergeCell ref="O125:V125"/>
    <mergeCell ref="I88:I95"/>
    <mergeCell ref="G109:G112"/>
    <mergeCell ref="T211:T212"/>
    <mergeCell ref="R167:R168"/>
    <mergeCell ref="T167:T168"/>
    <mergeCell ref="U167:U168"/>
    <mergeCell ref="O220:V220"/>
    <mergeCell ref="N195:AF195"/>
    <mergeCell ref="N196:AF196"/>
    <mergeCell ref="W167:W169"/>
    <mergeCell ref="N193:AF193"/>
    <mergeCell ref="V211:V212"/>
    <mergeCell ref="Q207:Q209"/>
    <mergeCell ref="S167:S168"/>
    <mergeCell ref="O179:W179"/>
    <mergeCell ref="N194:AF194"/>
    <mergeCell ref="U207:U208"/>
    <mergeCell ref="R211:R213"/>
    <mergeCell ref="N211:N214"/>
    <mergeCell ref="Q211:Q213"/>
    <mergeCell ref="O211:O213"/>
    <mergeCell ref="P211:P213"/>
    <mergeCell ref="U211:U212"/>
    <mergeCell ref="A67:A80"/>
    <mergeCell ref="B68:B79"/>
    <mergeCell ref="C69:C78"/>
    <mergeCell ref="J90:J93"/>
    <mergeCell ref="O163:V163"/>
    <mergeCell ref="O164:V164"/>
    <mergeCell ref="O165:V165"/>
    <mergeCell ref="O166:V166"/>
    <mergeCell ref="S149:S150"/>
    <mergeCell ref="O161:V161"/>
    <mergeCell ref="O162:V162"/>
    <mergeCell ref="F166:F169"/>
    <mergeCell ref="I165:I170"/>
    <mergeCell ref="J166:J169"/>
    <mergeCell ref="F148:F151"/>
    <mergeCell ref="I147:I152"/>
    <mergeCell ref="J148:J151"/>
    <mergeCell ref="O103:AA103"/>
    <mergeCell ref="O104:AA104"/>
    <mergeCell ref="O105:AA105"/>
    <mergeCell ref="U131:U132"/>
    <mergeCell ref="S131:S132"/>
    <mergeCell ref="W131:W133"/>
    <mergeCell ref="Y109:Y111"/>
    <mergeCell ref="D297:D298"/>
    <mergeCell ref="E297:E298"/>
    <mergeCell ref="A161:A174"/>
    <mergeCell ref="B162:B173"/>
    <mergeCell ref="C163:C172"/>
    <mergeCell ref="D164:D171"/>
    <mergeCell ref="E165:E170"/>
    <mergeCell ref="E129:E134"/>
    <mergeCell ref="B144:B155"/>
    <mergeCell ref="C145:C154"/>
    <mergeCell ref="D146:D153"/>
    <mergeCell ref="E147:E152"/>
    <mergeCell ref="A125:A138"/>
    <mergeCell ref="B126:B137"/>
    <mergeCell ref="C127:C136"/>
    <mergeCell ref="D128:D135"/>
    <mergeCell ref="M9:M11"/>
    <mergeCell ref="F15:F19"/>
    <mergeCell ref="G9:G13"/>
    <mergeCell ref="H9:H12"/>
    <mergeCell ref="G15:G19"/>
    <mergeCell ref="W27:W29"/>
    <mergeCell ref="R37:R38"/>
    <mergeCell ref="T37:T38"/>
    <mergeCell ref="P28:Q28"/>
    <mergeCell ref="W37:W39"/>
    <mergeCell ref="O28:O29"/>
    <mergeCell ref="O30:U30"/>
    <mergeCell ref="U27:U29"/>
    <mergeCell ref="J36:J39"/>
    <mergeCell ref="F36:F39"/>
    <mergeCell ref="I35:I40"/>
    <mergeCell ref="U37:U38"/>
    <mergeCell ref="P9:P10"/>
    <mergeCell ref="Q9:Q10"/>
    <mergeCell ref="R9:R10"/>
    <mergeCell ref="S9:S10"/>
    <mergeCell ref="Q15:Q16"/>
    <mergeCell ref="R15:R16"/>
    <mergeCell ref="S15:S16"/>
    <mergeCell ref="D9:D13"/>
    <mergeCell ref="D15:D19"/>
    <mergeCell ref="S37:S38"/>
    <mergeCell ref="O9:O11"/>
    <mergeCell ref="R27:T28"/>
    <mergeCell ref="I9:I12"/>
    <mergeCell ref="H15:H18"/>
    <mergeCell ref="J15:J18"/>
    <mergeCell ref="K15:K18"/>
    <mergeCell ref="M15:M17"/>
    <mergeCell ref="O15:O17"/>
    <mergeCell ref="L15:L17"/>
    <mergeCell ref="O27:Q27"/>
    <mergeCell ref="S29:T29"/>
    <mergeCell ref="L9:L11"/>
    <mergeCell ref="N15:N17"/>
    <mergeCell ref="E9:E13"/>
    <mergeCell ref="N9:N11"/>
    <mergeCell ref="K9:K12"/>
    <mergeCell ref="J9:J12"/>
    <mergeCell ref="F9:F13"/>
    <mergeCell ref="E15:E19"/>
    <mergeCell ref="I15:I18"/>
    <mergeCell ref="E35:E40"/>
    <mergeCell ref="AB110:AB112"/>
    <mergeCell ref="O127:V127"/>
    <mergeCell ref="O145:V145"/>
    <mergeCell ref="O143:V143"/>
    <mergeCell ref="W109:W111"/>
    <mergeCell ref="X109:X111"/>
    <mergeCell ref="T55:T56"/>
    <mergeCell ref="U55:U56"/>
    <mergeCell ref="R55:R56"/>
    <mergeCell ref="S55:S56"/>
    <mergeCell ref="O144:V144"/>
    <mergeCell ref="R91:R92"/>
    <mergeCell ref="S91:S92"/>
    <mergeCell ref="T91:T92"/>
    <mergeCell ref="U91:U92"/>
    <mergeCell ref="O126:V126"/>
    <mergeCell ref="W91:W93"/>
    <mergeCell ref="Z109:Z111"/>
    <mergeCell ref="O86:V86"/>
    <mergeCell ref="O87:V87"/>
    <mergeCell ref="O88:V88"/>
    <mergeCell ref="O89:V89"/>
    <mergeCell ref="O90:V90"/>
    <mergeCell ref="T131:T132"/>
    <mergeCell ref="BF55:BF57"/>
    <mergeCell ref="W73:W75"/>
    <mergeCell ref="O106:AA106"/>
    <mergeCell ref="O107:AA107"/>
    <mergeCell ref="O108:AA108"/>
    <mergeCell ref="U73:U74"/>
    <mergeCell ref="AG197:AG201"/>
    <mergeCell ref="L197:L200"/>
    <mergeCell ref="M197:M200"/>
    <mergeCell ref="N197:N200"/>
    <mergeCell ref="O197:O199"/>
    <mergeCell ref="P197:P199"/>
    <mergeCell ref="Q197:Q199"/>
    <mergeCell ref="R197:R199"/>
    <mergeCell ref="S197:S198"/>
    <mergeCell ref="T197:T198"/>
    <mergeCell ref="V197:V198"/>
    <mergeCell ref="AB197:AB198"/>
    <mergeCell ref="AC197:AC198"/>
    <mergeCell ref="AD197:AD198"/>
    <mergeCell ref="AE197:AE198"/>
    <mergeCell ref="U197:U198"/>
    <mergeCell ref="O182:W182"/>
    <mergeCell ref="O85:V85"/>
    <mergeCell ref="P15:P16"/>
    <mergeCell ref="A220:A233"/>
    <mergeCell ref="B221:B232"/>
    <mergeCell ref="C222:C231"/>
    <mergeCell ref="D223:D230"/>
    <mergeCell ref="E224:E229"/>
    <mergeCell ref="F225:F228"/>
    <mergeCell ref="R226:R227"/>
    <mergeCell ref="S226:S227"/>
    <mergeCell ref="F54:F57"/>
    <mergeCell ref="I53:I58"/>
    <mergeCell ref="J54:J57"/>
    <mergeCell ref="F72:F75"/>
    <mergeCell ref="J72:J75"/>
    <mergeCell ref="I71:I76"/>
    <mergeCell ref="F130:F133"/>
    <mergeCell ref="J130:J133"/>
    <mergeCell ref="I129:I134"/>
    <mergeCell ref="K197:K200"/>
    <mergeCell ref="A31:A44"/>
    <mergeCell ref="B32:B43"/>
    <mergeCell ref="C33:C42"/>
    <mergeCell ref="D34:D41"/>
    <mergeCell ref="E53:E58"/>
    <mergeCell ref="F108:F113"/>
    <mergeCell ref="I108:I113"/>
    <mergeCell ref="A238:A251"/>
    <mergeCell ref="B239:B250"/>
    <mergeCell ref="C240:C249"/>
    <mergeCell ref="D241:D248"/>
    <mergeCell ref="E242:E247"/>
    <mergeCell ref="I242:I247"/>
    <mergeCell ref="F243:F246"/>
    <mergeCell ref="E107:E114"/>
    <mergeCell ref="A103:A118"/>
    <mergeCell ref="B104:B117"/>
    <mergeCell ref="C105:C116"/>
    <mergeCell ref="D106:D114"/>
    <mergeCell ref="A143:A156"/>
    <mergeCell ref="A179:A188"/>
    <mergeCell ref="B180:B187"/>
    <mergeCell ref="C181:C186"/>
    <mergeCell ref="D182:D185"/>
    <mergeCell ref="A193:A204"/>
    <mergeCell ref="B194:B203"/>
    <mergeCell ref="C195:C202"/>
    <mergeCell ref="J243:J246"/>
    <mergeCell ref="J225:J228"/>
    <mergeCell ref="I224:I229"/>
    <mergeCell ref="BF244:BF246"/>
    <mergeCell ref="R244:R245"/>
    <mergeCell ref="S244:S245"/>
    <mergeCell ref="T244:T245"/>
    <mergeCell ref="U244:U245"/>
    <mergeCell ref="T226:T227"/>
    <mergeCell ref="W226:W228"/>
    <mergeCell ref="U226:U227"/>
    <mergeCell ref="Z244:Z245"/>
    <mergeCell ref="AA244:AA245"/>
    <mergeCell ref="AB244:AB245"/>
    <mergeCell ref="AF244:AF245"/>
    <mergeCell ref="AG244:AG245"/>
    <mergeCell ref="AH244:AH245"/>
    <mergeCell ref="AI244:AI245"/>
    <mergeCell ref="O224:V224"/>
    <mergeCell ref="O225:V225"/>
    <mergeCell ref="O148:V148"/>
    <mergeCell ref="T149:T150"/>
    <mergeCell ref="R149:R150"/>
    <mergeCell ref="U149:U150"/>
    <mergeCell ref="O146:V146"/>
    <mergeCell ref="O128:V128"/>
    <mergeCell ref="O130:V130"/>
    <mergeCell ref="W149:W151"/>
    <mergeCell ref="Y244:Y245"/>
    <mergeCell ref="O221:V221"/>
    <mergeCell ref="O222:V222"/>
    <mergeCell ref="O223:V223"/>
    <mergeCell ref="S211:S212"/>
    <mergeCell ref="O180:W180"/>
    <mergeCell ref="O181:W181"/>
    <mergeCell ref="BA244:BA245"/>
    <mergeCell ref="BB244:BB245"/>
    <mergeCell ref="BC244:BC245"/>
    <mergeCell ref="BD244:BD245"/>
    <mergeCell ref="O238:BE238"/>
    <mergeCell ref="O239:BE239"/>
    <mergeCell ref="O240:BE240"/>
    <mergeCell ref="O241:BE241"/>
    <mergeCell ref="O242:BE242"/>
    <mergeCell ref="O243:BE243"/>
    <mergeCell ref="AT244:AT245"/>
    <mergeCell ref="AU244:AU245"/>
    <mergeCell ref="AV244:AV245"/>
    <mergeCell ref="AW244:AW245"/>
    <mergeCell ref="AM244:AM245"/>
    <mergeCell ref="AN244:AN245"/>
    <mergeCell ref="AO244:AO245"/>
    <mergeCell ref="AP244:AP245"/>
  </mergeCells>
  <phoneticPr fontId="13" type="noConversion"/>
  <dataValidations xWindow="636" yWindow="660" count="28">
    <dataValidation type="textLength" operator="lessThanOrEqual" allowBlank="1" showInputMessage="1" showErrorMessage="1" errorTitle="Ошибка" error="Допускается ввод не более 900 символов!" sqref="WWE161:WWE167 K292 WWJ103:WWJ109 I332 E307 WWE85:WWE91 WXN49:WXN56 WWE67:WWE74 WWE125:WWE131 I344:I346 J9:J10 E4 J15:J16 AB211 U260:X260 G312 F277:F278 F281:F282 F285:F288 F273:F274 M264:P264 M268:P268 WWE143:WWE149 WWO193:WWO197 TP179:TP184 G327 E256 F292:H292 I317 E322 E312 E317 G322 I322 I327:I328 E328 WWE31:WWE38 E297:E298 JS31:JS38 TO31:TO38 ADK31:ADK38 ANG31:ANG38 AXC31:AXC38 BGY31:BGY38 BQU31:BQU38 CAQ31:CAQ38 CKM31:CKM38 CUI31:CUI38 DEE31:DEE38 DOA31:DOA38 DXW31:DXW38 EHS31:EHS38 ERO31:ERO38 FBK31:FBK38 FLG31:FLG38 FVC31:FVC38 GEY31:GEY38 GOU31:GOU38 GYQ31:GYQ38 HIM31:HIM38 HSI31:HSI38 ICE31:ICE38 IMA31:IMA38 IVW31:IVW38 JFS31:JFS38 JPO31:JPO38 JZK31:JZK38 KJG31:KJG38 KTC31:KTC38 LCY31:LCY38 LMU31:LMU38 LWQ31:LWQ38 MGM31:MGM38 MQI31:MQI38 NAE31:NAE38 NKA31:NKA38 NTW31:NTW38 ODS31:ODS38 ONO31:ONO38 OXK31:OXK38 PHG31:PHG38 PRC31:PRC38 QAY31:QAY38 QKU31:QKU38 QUQ31:QUQ38 REM31:REM38 ROI31:ROI38 RYE31:RYE38 SIA31:SIA38 SRW31:SRW38 TBS31:TBS38 TLO31:TLO38 TVK31:TVK38 UFG31:UFG38 UPC31:UPC38 UYY31:UYY38 VIU31:VIU38 VSQ31:VSQ38 WCM31:WCM38 WMI31:WMI38 LB49:LB56 UX49:UX56 AET49:AET56 AOP49:AOP56 AYL49:AYL56 BIH49:BIH56 BSD49:BSD56 CBZ49:CBZ56 CLV49:CLV56 CVR49:CVR56 DFN49:DFN56 DPJ49:DPJ56 DZF49:DZF56 EJB49:EJB56 ESX49:ESX56 FCT49:FCT56 FMP49:FMP56 FWL49:FWL56 GGH49:GGH56 GQD49:GQD56 GZZ49:GZZ56 HJV49:HJV56 HTR49:HTR56 IDN49:IDN56 INJ49:INJ56 IXF49:IXF56 JHB49:JHB56 JQX49:JQX56 KAT49:KAT56 KKP49:KKP56 KUL49:KUL56 LEH49:LEH56 LOD49:LOD56 LXZ49:LXZ56 MHV49:MHV56 MRR49:MRR56 NBN49:NBN56 NLJ49:NLJ56 NVF49:NVF56 OFB49:OFB56 OOX49:OOX56 OYT49:OYT56 PIP49:PIP56 PSL49:PSL56 QCH49:QCH56 QMD49:QMD56 QVZ49:QVZ56 RFV49:RFV56 RPR49:RPR56 RZN49:RZN56 SJJ49:SJJ56 STF49:STF56 TDB49:TDB56 TMX49:TMX56 TWT49:TWT56 UGP49:UGP56 UQL49:UQL56 VAH49:VAH56 VKD49:VKD56 VTZ49:VTZ56 WDV49:WDV56 WNR49:WNR56 JS67:JS74 TO67:TO74 ADK67:ADK74 ANG67:ANG74 AXC67:AXC74 BGY67:BGY74 BQU67:BQU74 CAQ67:CAQ74 CKM67:CKM74 CUI67:CUI74 DEE67:DEE74 DOA67:DOA74 DXW67:DXW74 EHS67:EHS74 ERO67:ERO74 FBK67:FBK74 FLG67:FLG74 FVC67:FVC74 GEY67:GEY74 GOU67:GOU74 GYQ67:GYQ74 HIM67:HIM74 HSI67:HSI74 ICE67:ICE74 IMA67:IMA74 IVW67:IVW74 JFS67:JFS74 JPO67:JPO74 JZK67:JZK74 KJG67:KJG74 KTC67:KTC74 LCY67:LCY74 LMU67:LMU74 LWQ67:LWQ74 MGM67:MGM74 MQI67:MQI74 NAE67:NAE74 NKA67:NKA74 NTW67:NTW74 ODS67:ODS74 ONO67:ONO74 OXK67:OXK74 PHG67:PHG74 PRC67:PRC74 QAY67:QAY74 QKU67:QKU74 QUQ67:QUQ74 REM67:REM74 ROI67:ROI74 RYE67:RYE74 SIA67:SIA74 SRW67:SRW74 TBS67:TBS74 TLO67:TLO74 TVK67:TVK74 UFG67:UFG74 UPC67:UPC74 UYY67:UYY74 VIU67:VIU74 VSQ67:VSQ74 WCM67:WCM74 WMI67:WMI74 JS161:JS167 TO161:TO167 ADK161:ADK167 ANG161:ANG167 AXC161:AXC167 BGY161:BGY167 BQU161:BQU167 CAQ161:CAQ167 CKM161:CKM167 CUI161:CUI167 DEE161:DEE167 DOA161:DOA167 DXW161:DXW167 EHS161:EHS167 ERO161:ERO167 FBK161:FBK167 FLG161:FLG167 FVC161:FVC167 GEY161:GEY167 GOU161:GOU167 GYQ161:GYQ167 HIM161:HIM167 HSI161:HSI167 ICE161:ICE167 IMA161:IMA167 IVW161:IVW167 JFS161:JFS167 JPO161:JPO167 JZK161:JZK167 KJG161:KJG167 KTC161:KTC167 LCY161:LCY167 LMU161:LMU167 LWQ161:LWQ167 MGM161:MGM167 MQI161:MQI167 NAE161:NAE167 NKA161:NKA167 NTW161:NTW167 ODS161:ODS167 ONO161:ONO167 OXK161:OXK167 PHG161:PHG167 PRC161:PRC167 QAY161:QAY167 QKU161:QKU167 QUQ161:QUQ167 REM161:REM167 ROI161:ROI167 RYE161:RYE167 SIA161:SIA167 SRW161:SRW167 TBS161:TBS167 TLO161:TLO167 TVK161:TVK167 UFG161:UFG167 UPC161:UPC167 UYY161:UYY167 VIU161:VIU167 VSQ161:VSQ167 WCM161:WCM167 WMI161:WMI167 JS85:JS91 TO85:TO91 ADK85:ADK91 ANG85:ANG91 AXC85:AXC91 BGY85:BGY91 BQU85:BQU91 CAQ85:CAQ91 CKM85:CKM91 CUI85:CUI91 DEE85:DEE91 DOA85:DOA91 DXW85:DXW91 EHS85:EHS91 ERO85:ERO91 FBK85:FBK91 FLG85:FLG91 FVC85:FVC91 GEY85:GEY91 GOU85:GOU91 GYQ85:GYQ91 HIM85:HIM91 HSI85:HSI91 ICE85:ICE91 IMA85:IMA91 IVW85:IVW91 JFS85:JFS91 JPO85:JPO91 JZK85:JZK91 KJG85:KJG91 KTC85:KTC91 LCY85:LCY91 LMU85:LMU91 LWQ85:LWQ91 MGM85:MGM91 MQI85:MQI91 NAE85:NAE91 NKA85:NKA91 NTW85:NTW91 ODS85:ODS91 ONO85:ONO91 OXK85:OXK91 PHG85:PHG91 PRC85:PRC91 QAY85:QAY91 QKU85:QKU91 QUQ85:QUQ91 REM85:REM91 ROI85:ROI91 RYE85:RYE91 SIA85:SIA91 SRW85:SRW91 TBS85:TBS91 TLO85:TLO91 TVK85:TVK91 UFG85:UFG91 UPC85:UPC91 UYY85:UYY91 VIU85:VIU91 VSQ85:VSQ91 WCM85:WCM91 WMI85:WMI91 JS125:JS131 TO125:TO131 ADK125:ADK131 ANG125:ANG131 AXC125:AXC131 BGY125:BGY131 BQU125:BQU131 CAQ125:CAQ131 CKM125:CKM131 CUI125:CUI131 DEE125:DEE131 DOA125:DOA131 DXW125:DXW131 EHS125:EHS131 ERO125:ERO131 FBK125:FBK131 FLG125:FLG131 FVC125:FVC131 GEY125:GEY131 GOU125:GOU131 GYQ125:GYQ131 HIM125:HIM131 HSI125:HSI131 ICE125:ICE131 IMA125:IMA131 IVW125:IVW131 JFS125:JFS131 JPO125:JPO131 JZK125:JZK131 KJG125:KJG131 KTC125:KTC131 LCY125:LCY131 LMU125:LMU131 LWQ125:LWQ131 MGM125:MGM131 MQI125:MQI131 NAE125:NAE131 NKA125:NKA131 NTW125:NTW131 ODS125:ODS131 ONO125:ONO131 OXK125:OXK131 PHG125:PHG131 PRC125:PRC131 QAY125:QAY131 QKU125:QKU131 QUQ125:QUQ131 REM125:REM131 ROI125:ROI131 RYE125:RYE131 SIA125:SIA131 SRW125:SRW131 TBS125:TBS131 TLO125:TLO131 TVK125:TVK131 UFG125:UFG131 UPC125:UPC131 UYY125:UYY131 VIU125:VIU131 VSQ125:VSQ131 WCM125:WCM131 WMI125:WMI131 JS143:JS149 TO143:TO149 ADK143:ADK149 ANG143:ANG149 AXC143:AXC149 BGY143:BGY149 BQU143:BQU149 CAQ143:CAQ149 CKM143:CKM149 CUI143:CUI149 DEE143:DEE149 DOA143:DOA149 DXW143:DXW149 EHS143:EHS149 ERO143:ERO149 FBK143:FBK149 FLG143:FLG149 FVC143:FVC149 GEY143:GEY149 GOU143:GOU149 GYQ143:GYQ149 HIM143:HIM149 HSI143:HSI149 ICE143:ICE149 IMA143:IMA149 IVW143:IVW149 JFS143:JFS149 JPO143:JPO149 JZK143:JZK149 KJG143:KJG149 KTC143:KTC149 LCY143:LCY149 LMU143:LMU149 LWQ143:LWQ149 MGM143:MGM149 MQI143:MQI149 NAE143:NAE149 NKA143:NKA149 NTW143:NTW149 ODS143:ODS149 ONO143:ONO149 OXK143:OXK149 PHG143:PHG149 PRC143:PRC149 QAY143:QAY149 QKU143:QKU149 QUQ143:QUQ149 REM143:REM149 ROI143:ROI149 RYE143:RYE149 SIA143:SIA149 SRW143:SRW149 TBS143:TBS149 TLO143:TLO149 TVK143:TVK149 UFG143:UFG149 UPC143:UPC149 UYY143:UYY149 VIU143:VIU149 VSQ143:VSQ149 WCM143:WCM149 WMI143:WMI149 JX103:JX109 TT103:TT109 ADP103:ADP109 ANL103:ANL109 AXH103:AXH109 BHD103:BHD109 BQZ103:BQZ109 CAV103:CAV109 CKR103:CKR109 CUN103:CUN109 DEJ103:DEJ109 DOF103:DOF109 DYB103:DYB109 EHX103:EHX109 ERT103:ERT109 FBP103:FBP109 FLL103:FLL109 FVH103:FVH109 GFD103:GFD109 GOZ103:GOZ109 GYV103:GYV109 HIR103:HIR109 HSN103:HSN109 ICJ103:ICJ109 IMF103:IMF109 IWB103:IWB109 JFX103:JFX109 JPT103:JPT109 JZP103:JZP109 KJL103:KJL109 KTH103:KTH109 LDD103:LDD109 LMZ103:LMZ109 LWV103:LWV109 MGR103:MGR109 MQN103:MQN109 NAJ103:NAJ109 NKF103:NKF109 NUB103:NUB109 ODX103:ODX109 ONT103:ONT109 OXP103:OXP109 PHL103:PHL109 PRH103:PRH109 QBD103:QBD109 QKZ103:QKZ109 QUV103:QUV109 RER103:RER109 RON103:RON109 RYJ103:RYJ109 SIF103:SIF109 SSB103:SSB109 TBX103:TBX109 TLT103:TLT109 TVP103:TVP109 UFL103:UFL109 UPH103:UPH109 UZD103:UZD109 VIZ103:VIZ109 VSV103:VSV109 WCR103:WCR109 WMN103:WMN109 ADL179:ADL184 ANH179:ANH184 AXD179:AXD184 BGZ179:BGZ184 BQV179:BQV184 CAR179:CAR184 CKN179:CKN184 CUJ179:CUJ184 DEF179:DEF184 DOB179:DOB184 DXX179:DXX184 EHT179:EHT184 ERP179:ERP184 FBL179:FBL184 FLH179:FLH184 FVD179:FVD184 GEZ179:GEZ184 GOV179:GOV184 GYR179:GYR184 HIN179:HIN184 HSJ179:HSJ184 ICF179:ICF184 IMB179:IMB184 IVX179:IVX184 JFT179:JFT184 JPP179:JPP184 JZL179:JZL184 KJH179:KJH184 KTD179:KTD184 LCZ179:LCZ184 LMV179:LMV184 LWR179:LWR184 MGN179:MGN184 MQJ179:MQJ184 NAF179:NAF184 NKB179:NKB184 NTX179:NTX184 ODT179:ODT184 ONP179:ONP184 OXL179:OXL184 PHH179:PHH184 PRD179:PRD184 QAZ179:QAZ184 QKV179:QKV184 QUR179:QUR184 REN179:REN184 ROJ179:ROJ184 RYF179:RYF184 SIB179:SIB184 SRX179:SRX184 TBT179:TBT184 TLP179:TLP184 TVL179:TVL184 UFH179:UFH184 UPD179:UPD184 UYZ179:UYZ184 VIV179:VIV184 VSR179:VSR184 WCN179:WCN184 WMJ179:WMJ184 WWF179:WWF184 X184 O183 JK183 TG183 ADC183 AMY183 AWU183 BGQ183 BQM183 CAI183 CKE183 CUA183 DDW183 DNS183 DXO183 EHK183 ERG183 FBC183 FKY183 FUU183 GEQ183 GOM183 GYI183 HIE183 HSA183 IBW183 ILS183 IVO183 JFK183 JPG183 JZC183 KIY183 KSU183 LCQ183 LMM183 LWI183 MGE183 MQA183 MZW183 NJS183 NTO183 ODK183 ONG183 OXC183 PGY183 PQU183 QAQ183 QKM183 QUI183 REE183 ROA183 RXW183 SHS183 SRO183 TBK183 TLG183 TVC183 UEY183 UOU183 UYQ183 VIM183 VSI183 WCE183 WMA183 WVW183 JT179:JT184 KC193:KC197 TY193:TY197 ADU193:ADU197 ANQ193:ANQ197 AXM193:AXM197 BHI193:BHI197 BRE193:BRE197 CBA193:CBA197 CKW193:CKW197 CUS193:CUS197 DEO193:DEO197 DOK193:DOK197 DYG193:DYG197 EIC193:EIC197 ERY193:ERY197 FBU193:FBU197 FLQ193:FLQ197 FVM193:FVM197 GFI193:GFI197 GPE193:GPE197 GZA193:GZA197 HIW193:HIW197 HSS193:HSS197 ICO193:ICO197 IMK193:IMK197 IWG193:IWG197 JGC193:JGC197 JPY193:JPY197 JZU193:JZU197 KJQ193:KJQ197 KTM193:KTM197 LDI193:LDI197 LNE193:LNE197 LXA193:LXA197 MGW193:MGW197 MQS193:MQS197 NAO193:NAO197 NKK193:NKK197 NUG193:NUG197 OEC193:OEC197 ONY193:ONY197 OXU193:OXU197 PHQ193:PHQ197 PRM193:PRM197 QBI193:QBI197 QLE193:QLE197 QVA193:QVA197 REW193:REW197 ROS193:ROS197 RYO193:RYO197 SIK193:SIK197 SSG193:SSG197 TCC193:TCC197 TLY193:TLY197 TVU193:TVU197 UFQ193:UFQ197 UPM193:UPM197 UZI193:UZI197 VJE193:VJE197 VTA193:VTA197 WCW193:WCW197 WMS193:WMS197 WXN238:WXN245 WNR238:WNR245 W216:X216 WWE220:WWE227 JS220:JS227 TO220:TO227 ADK220:ADK227 ANG220:ANG227 AXC220:AXC227 BGY220:BGY227 BQU220:BQU227 CAQ220:CAQ227 CKM220:CKM227 CUI220:CUI227 DEE220:DEE227 DOA220:DOA227 DXW220:DXW227 EHS220:EHS227 ERO220:ERO227 FBK220:FBK227 FLG220:FLG227 FVC220:FVC227 GEY220:GEY227 GOU220:GOU227 GYQ220:GYQ227 HIM220:HIM227 HSI220:HSI227 ICE220:ICE227 IMA220:IMA227 IVW220:IVW227 JFS220:JFS227 JPO220:JPO227 JZK220:JZK227 KJG220:KJG227 KTC220:KTC227 LCY220:LCY227 LMU220:LMU227 LWQ220:LWQ227 MGM220:MGM227 MQI220:MQI227 NAE220:NAE227 NKA220:NKA227 NTW220:NTW227 ODS220:ODS227 ONO220:ONO227 OXK220:OXK227 PHG220:PHG227 PRC220:PRC227 QAY220:QAY227 QKU220:QKU227 QUQ220:QUQ227 REM220:REM227 ROI220:ROI227 RYE220:RYE227 SIA220:SIA227 SRW220:SRW227 TBS220:TBS227 TLO220:TLO227 TVK220:TVK227 UFG220:UFG227 UPC220:UPC227 UYY220:UYY227 VIU220:VIU227 VSQ220:VSQ227 WCM220:WCM227 WMI220:WMI227 LB238:LB245 UX238:UX245 AET238:AET245 AOP238:AOP245 AYL238:AYL245 BIH238:BIH245 BSD238:BSD245 CBZ238:CBZ245 CLV238:CLV245 CVR238:CVR245 DFN238:DFN245 DPJ238:DPJ245 DZF238:DZF245 EJB238:EJB245 ESX238:ESX245 FCT238:FCT245 FMP238:FMP245 FWL238:FWL245 GGH238:GGH245 GQD238:GQD245 GZZ238:GZZ245 HJV238:HJV245 HTR238:HTR245 IDN238:IDN245 INJ238:INJ245 IXF238:IXF245 JHB238:JHB245 JQX238:JQX245 KAT238:KAT245 KKP238:KKP245 KUL238:KUL245 LEH238:LEH245 LOD238:LOD245 LXZ238:LXZ245 MHV238:MHV245 MRR238:MRR245 NBN238:NBN245 NLJ238:NLJ245 NVF238:NVF245 OFB238:OFB245 OOX238:OOX245 OYT238:OYT245 PIP238:PIP245 PSL238:PSL245 QCH238:QCH245 QMD238:QMD245 QVZ238:QVZ245 RFV238:RFV245 RPR238:RPR245 RZN238:RZN245 SJJ238:SJJ245 STF238:STF245 TDB238:TDB245 TMX238:TMX245 TWT238:TWT245 UGP238:UGP245 UQL238:UQL245 VAH238:VAH245 VKD238:VKD245 VTZ238:VTZ245 WDV238:WDV245 R15:R16 R9:R10 V15:W15 V9:W9">
      <formula1>900</formula1>
    </dataValidation>
    <dataValidation type="decimal" allowBlank="1" showErrorMessage="1" errorTitle="Ошибка" error="Допускается ввод только действительных чисел!" sqref="WWH197:WWI197 WML197:WMM197 Q183:R183 JM183:JN183 TI183:TJ183 ADE183:ADF183 ANA183:ANB183 AWW183:AWX183 BGS183:BGT183 BQO183:BQP183 CAK183:CAL183 CKG183:CKH183 CUC183:CUD183 DDY183:DDZ183 DNU183:DNV183 DXQ183:DXR183 EHM183:EHN183 ERI183:ERJ183 FBE183:FBF183 FLA183:FLB183 FUW183:FUX183 GES183:GET183 GOO183:GOP183 GYK183:GYL183 HIG183:HIH183 HSC183:HSD183 IBY183:IBZ183 ILU183:ILV183 IVQ183:IVR183 JFM183:JFN183 JPI183:JPJ183 JZE183:JZF183 KJA183:KJB183 KSW183:KSX183 LCS183:LCT183 LMO183:LMP183 LWK183:LWL183 MGG183:MGH183 MQC183:MQD183 MZY183:MZZ183 NJU183:NJV183 NTQ183:NTR183 ODM183:ODN183 ONI183:ONJ183 OXE183:OXF183 PHA183:PHB183 PQW183:PQX183 QAS183:QAT183 QKO183:QKP183 QUK183:QUL183 REG183:REH183 ROC183:ROD183 RXY183:RXZ183 SHU183:SHV183 SRQ183:SRR183 TBM183:TBN183 TLI183:TLJ183 TVE183:TVF183 UFA183:UFB183 UOW183:UOX183 UYS183:UYT183 VIO183:VIP183 VSK183:VSL183 WCG183:WCH183 WMC183:WMD183 WVY183:WVZ183 Z197:AA197 JV197:JW197 TR197:TS197 ADN197:ADO197 ANJ197:ANK197 AXF197:AXG197 BHB197:BHC197 BQX197:BQY197 CAT197:CAU197 CKP197:CKQ197 CUL197:CUM197 DEH197:DEI197 DOD197:DOE197 DXZ197:DYA197 EHV197:EHW197 ERR197:ERS197 FBN197:FBO197 FLJ197:FLK197 FVF197:FVG197 GFB197:GFC197 GOX197:GOY197 GYT197:GYU197 HIP197:HIQ197 HSL197:HSM197 ICH197:ICI197 IMD197:IME197 IVZ197:IWA197 JFV197:JFW197 JPR197:JPS197 JZN197:JZO197 KJJ197:KJK197 KTF197:KTG197 LDB197:LDC197 LMX197:LMY197 LWT197:LWU197 MGP197:MGQ197 MQL197:MQM197 NAH197:NAI197 NKD197:NKE197 NTZ197:NUA197 ODV197:ODW197 ONR197:ONS197 OXN197:OXO197 PHJ197:PHK197 PRF197:PRG197 QBB197:QBC197 QKX197:QKY197 QUT197:QUU197 REP197:REQ197 ROL197:ROM197 RYH197:RYI197 SID197:SIE197 SRZ197:SSA197 TBV197:TBW197 TLR197:TLS197 TVN197:TVO197 UFJ197:UFK197 UPF197:UPG197 UZB197:UZC197 VIX197:VIY197 VST197:VSU197 WCP197:WCQ197 X211 O55 O244 V55 AC55 AJ55 AQ55 AX55 V244 AC244 AJ244 AQ244 AX244">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K15:K16 O15:O16 WNP55 WMF183 WXL55 WMQ197 WWM197 Q211 WWB183 VIX120 WMG37 WMG91:WMG92 WMG149 WWC37 WMG73 WWC73 WMG131 WWC91:WWC92 WWC131 WMG167 WWC167 G9:G10 K9:K10 O9:O10 JR183 TN183 VIX109:VIX110 VST109:VST110 WCP109:WCP110 WML109:WML110 VST120 WWH109:WWH110 ADJ183 WWC149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S55 KX55 UT55 AEP55 AOL55 AYH55 BID55 BRZ55 CBV55 CLR55 CVN55 DFJ55 DPF55 DZB55 EIX55 EST55 FCP55 FML55 FWH55 GGD55 GPZ55 GZV55 HJR55 HTN55 IDJ55 INF55 IXB55 JGX55 JQT55 KAP55 KKL55 KUH55 LED55 LNZ55 LXV55 MHR55 MRN55 NBJ55 NLF55 NVB55 OEX55 OOT55 OYP55 PIL55 PSH55 QCD55 QLZ55 QVV55 RFR55 RPN55 RZJ55 SJF55 STB55 TCX55 TMT55 TWP55 UGL55 UQH55 VAD55 VJZ55 VTV55 WDR55 WNN55 WXJ55 KZ55 UV55 AER55 AON55 AYJ55 BIF55 BSB55 CBX55 CLT55 CVP55 DFL55 DPH55 DZD55 EIZ55 ESV55 FCR55 FMN55 FWJ55 GGF55 GQB55 GZX55 HJT55 HTP55 IDL55 INH55 IXD55 JGZ55 JQV55 KAR55 KKN55 KUJ55 LEF55 LOB55 LXX55 MHT55 MRP55 NBL55 NLH55 NVD55 OEZ55 OOV55 OYR55 PIN55 PSJ55 QCF55 QMB55 QVX55 RFT55 RPP55 RZL55 SJH55 STD55 TCZ55 TMV55 TWR55 UGN55 UQJ55 VAF55 VKB55 VTX55 WDT55 S7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JQ73 TM73 ADI73 ANE73 AXA73 BGW73 BQS73 CAO73 CKK73 CUG73 DEC73 DNY73 DXU73 EHQ73 ERM73 FBI73 FLE73 FVA73 GEW73 GOS73 GYO73 HIK73 HSG73 ICC73 ILY73 IVU73 JFQ73 JPM73 JZI73 KJE73 KTA73 LCW73 LMS73 LWO73 MGK73 MQG73 NAC73 NJY73 NTU73 ODQ73 ONM73 OXI73 PHE73 PRA73 QAW73 QKS73 QUO73 REK73 ROG73 RYC73 SHY73 SRU73 TBQ73 TLM73 TVI73 UFE73 UPA73 UYW73 VIS73 VSO73 WCK73 S167:S168 JO167:JO168 TK167:TK168 ADG167:ADG168 ANC167:ANC168 AWY167:AWY168 BGU167:BGU168 BQQ167:BQQ168 CAM167:CAM168 CKI167:CKI168 CUE167:CUE168 DEA167:DEA168 DNW167:DNW168 DXS167:DXS168 EHO167:EHO168 ERK167:ERK168 FBG167:FBG168 FLC167:FLC168 FUY167:FUY168 GEU167:GEU168 GOQ167:GOQ168 GYM167:GYM168 HII167:HII168 HSE167:HSE168 ICA167:ICA168 ILW167:ILW168 IVS167:IVS168 JFO167:JFO168 JPK167:JPK168 JZG167:JZG168 KJC167:KJC168 KSY167:KSY168 LCU167:LCU168 LMQ167:LMQ168 LWM167:LWM168 MGI167:MGI168 MQE167:MQE168 NAA167:NAA168 NJW167:NJW168 NTS167:NTS168 ODO167:ODO168 ONK167:ONK168 OXG167:OXG168 PHC167:PHC168 PQY167:PQY168 QAU167:QAU168 QKQ167:QKQ168 QUM167:QUM168 REI167:REI168 ROE167:ROE168 RYA167:RYA168 SHW167:SHW168 SRS167:SRS168 TBO167:TBO168 TLK167:TLK168 TVG167:TVG168 UFC167:UFC168 UOY167:UOY168 UYU167:UYU168 VIQ167:VIQ168 VSM167:VSM168 WCI167:WCI168 WME167:WME168 WWA167:WWA168 JQ167 TM167 ADI167 ANE167 AXA167 BGW167 BQS167 CAO167 CKK167 CUG167 DEC167 DNY167 DXU167 EHQ167 ERM167 FBI167 FLE167 FVA167 GEW167 GOS167 GYO167 HIK167 HSG167 ICC167 ILY167 IVU167 JFQ167 JPM167 JZI167 KJE167 KTA167 LCW167 LMS167 LWO167 MGK167 MQG167 NAC167 NJY167 NTU167 ODQ167 ONM167 OXI167 PHE167 PRA167 QAW167 QKS167 QUO167 REK167 ROG167 RYC167 SHY167 SRU167 TBQ167 TLM167 TVI167 UFE167 UPA167 UYW167 VIS167 VSO167 WCK167 S91:S92 JO91:JO92 TK91:TK92 ADG91:ADG92 ANC91:ANC92 AWY91:AWY92 BGU91:BGU92 BQQ91:BQQ92 CAM91:CAM92 CKI91:CKI92 CUE91:CUE92 DEA91:DEA92 DNW91:DNW92 DXS91:DXS92 EHO91:EHO92 ERK91:ERK92 FBG91:FBG92 FLC91:FLC92 FUY91:FUY92 GEU91:GEU92 GOQ91:GOQ92 GYM91:GYM92 HII91:HII92 HSE91:HSE92 ICA91:ICA92 ILW91:ILW92 IVS91:IVS92 JFO91:JFO92 JPK91:JPK92 JZG91:JZG92 KJC91:KJC92 KSY91:KSY92 LCU91:LCU92 LMQ91:LMQ92 LWM91:LWM92 MGI91:MGI92 MQE91:MQE92 NAA91:NAA92 NJW91:NJW92 NTS91:NTS92 ODO91:ODO92 ONK91:ONK92 OXG91:OXG92 PHC91:PHC92 PQY91:PQY92 QAU91:QAU92 QKQ91:QKQ92 QUM91:QUM92 REI91:REI92 ROE91:ROE92 RYA91:RYA92 SHW91:SHW92 SRS91:SRS92 TBO91:TBO92 TLK91:TLK92 TVG91:TVG92 UFC91:UFC92 UOY91:UOY92 UYU91:UYU92 VIQ91:VIQ92 VSM91:VSM92 WCI91:WCI92 WME91:WME92 WWA91:WWA92 JQ91:JQ92 TM91:TM92 ADI91:ADI92 ANE91:ANE92 AXA91:AXA92 BGW91:BGW92 BQS91:BQS92 CAO91:CAO92 CKK91:CKK92 CUG91:CUG92 DEC91:DEC92 DNY91:DNY92 DXU91:DXU92 EHQ91:EHQ92 ERM91:ERM92 FBI91:FBI92 FLE91:FLE92 FVA91:FVA92 GEW91:GEW92 GOS91:GOS92 GYO91:GYO92 HIK91:HIK92 HSG91:HSG92 ICC91:ICC92 ILY91:ILY92 IVU91:IVU92 JFQ91:JFQ92 JPM91:JPM92 JZI91:JZI92 KJE91:KJE92 KTA91:KTA92 LCW91:LCW92 LMS91:LMS92 LWO91:LWO92 MGK91:MGK92 MQG91:MQG92 NAC91:NAC92 NJY91:NJY92 NTU91:NTU92 ODQ91:ODQ92 ONM91:ONM92 OXI91:OXI92 PHE91:PHE92 PRA91:PRA92 QAW91:QAW92 QKS91:QKS92 QUO91:QUO92 REK91:REK92 ROG91:ROG92 RYC91:RYC92 SHY91:SHY92 SRU91:SRU92 TBQ91:TBQ92 TLM91:TLM92 TVI91:TVI92 UFE91:UFE92 UPA91:UPA92 UYW91:UYW92 VIS91:VIS92 VSO91:VSO92 WCK91:WCK92 S131:S132 JO131:JO132 TK131:TK132 ADG131:ADG132 ANC131:ANC132 AWY131:AWY132 BGU131:BGU132 BQQ131:BQQ132 CAM131:CAM132 CKI131:CKI132 CUE131:CUE132 DEA131:DEA132 DNW131:DNW132 DXS131:DXS132 EHO131:EHO132 ERK131:ERK132 FBG131:FBG132 FLC131:FLC132 FUY131:FUY132 GEU131:GEU132 GOQ131:GOQ132 GYM131:GYM132 HII131:HII132 HSE131:HSE132 ICA131:ICA132 ILW131:ILW132 IVS131:IVS132 JFO131:JFO132 JPK131:JPK132 JZG131:JZG132 KJC131:KJC132 KSY131:KSY132 LCU131:LCU132 LMQ131:LMQ132 LWM131:LWM132 MGI131:MGI132 MQE131:MQE132 NAA131:NAA132 NJW131:NJW132 NTS131:NTS132 ODO131:ODO132 ONK131:ONK132 OXG131:OXG132 PHC131:PHC132 PQY131:PQY132 QAU131:QAU132 QKQ131:QKQ132 QUM131:QUM132 REI131:REI132 ROE131:ROE132 RYA131:RYA132 SHW131:SHW132 SRS131:SRS132 TBO131:TBO132 TLK131:TLK132 TVG131:TVG132 UFC131:UFC132 UOY131:UOY132 UYU131:UYU132 VIQ131:VIQ132 VSM131:VSM132 WCI131:WCI132 WME131:WME132 WWA131:WWA132 U131 JQ131 TM131 ADI131 ANE131 AXA131 BGW131 BQS131 CAO131 CKK131 CUG131 DEC131 DNY131 DXU131 EHQ131 ERM131 FBI131 FLE131 FVA131 GEW131 GOS131 GYO131 HIK131 HSG131 ICC131 ILY131 IVU131 JFQ131 JPM131 JZI131 KJE131 KTA131 LCW131 LMS131 LWO131 MGK131 MQG131 NAC131 NJY131 NTU131 ODQ131 ONM131 OXI131 PHE131 PRA131 QAW131 QKS131 QUO131 REK131 ROG131 RYC131 SHY131 SRU131 TBQ131 TLM131 TVI131 UFE131 UPA131 UYW131 VIS131 VSO131 WCK131 S149:S150 JO149:JO150 TK149:TK150 ADG149:ADG150 ANC149:ANC150 AWY149:AWY150 BGU149:BGU150 BQQ149:BQQ150 CAM149:CAM150 CKI149:CKI150 CUE149:CUE150 DEA149:DEA150 DNW149:DNW150 DXS149:DXS150 EHO149:EHO150 ERK149:ERK150 FBG149:FBG150 FLC149:FLC150 FUY149:FUY150 GEU149:GEU150 GOQ149:GOQ150 GYM149:GYM150 HII149:HII150 HSE149:HSE150 ICA149:ICA150 ILW149:ILW150 IVS149:IVS150 JFO149:JFO150 JPK149:JPK150 JZG149:JZG150 KJC149:KJC150 KSY149:KSY150 LCU149:LCU150 LMQ149:LMQ150 LWM149:LWM150 MGI149:MGI150 MQE149:MQE150 NAA149:NAA150 NJW149:NJW150 NTS149:NTS150 ODO149:ODO150 ONK149:ONK150 OXG149:OXG150 PHC149:PHC150 PQY149:PQY150 QAU149:QAU150 QKQ149:QKQ150 QUM149:QUM150 REI149:REI150 ROE149:ROE150 RYA149:RYA150 SHW149:SHW150 SRS149:SRS150 TBO149:TBO150 TLK149:TLK150 TVG149:TVG150 UFC149:UFC150 UOY149:UOY150 UYU149:UYU150 VIQ149:VIQ150 VSM149:VSM150 WCI149:WCI150 WME149:WME150 WWA149:WWA150 U149 JQ149 TM149 ADI149 ANE149 AXA149 BGW149 BQS149 CAO149 CKK149 CUG149 DEC149 DNY149 DXU149 EHQ149 ERM149 FBI149 FLE149 FVA149 GEW149 GOS149 GYO149 HIK149 HSG149 ICC149 ILY149 IVU149 JFQ149 JPM149 JZI149 KJE149 KTA149 LCW149 LMS149 LWO149 MGK149 MQG149 NAC149 NJY149 NTU149 ODQ149 ONM149 OXI149 PHE149 PRA149 QAW149 QKS149 QUO149 REK149 ROG149 RYC149 SHY149 SRU149 TBQ149 TLM149 TVI149 UFE149 UPA149 UYW149 VIS149 VSO149 WCK149 X109:X111 JT109:JT111 TP109:TP111 ADL109:ADL111 ANH109:ANH111 AXD109:AXD111 BGZ109:BGZ111 BQV109:BQV111 CAR109:CAR111 CKN109:CKN111 CUJ109:CUJ111 DEF109:DEF111 DOB109:DOB111 DXX109:DXX111 EHT109:EHT111 ERP109:ERP111 FBL109:FBL111 FLH109:FLH111 FVD109:FVD111 GEZ109:GEZ111 GOV109:GOV111 GYR109:GYR111 HIN109:HIN111 HSJ109:HSJ111 ICF109:ICF111 IMB109:IMB111 IVX109:IVX111 JFT109:JFT111 JPP109:JPP111 JZL109:JZL111 KJH109:KJH111 KTD109:KTD111 LCZ109:LCZ111 LMV109:LMV111 LWR109:LWR111 MGN109:MGN111 MQJ109:MQJ111 NAF109:NAF111 NKB109:NKB111 NTX109:NTX111 ODT109:ODT111 ONP109:ONP111 OXL109:OXL111 PHH109:PHH111 PRD109:PRD111 QAZ109:QAZ111 QKV109:QKV111 QUR109:QUR111 REN109:REN111 ROJ109:ROJ111 RYF109:RYF111 SIB109:SIB111 SRX109:SRX111 TBT109:TBT111 TLP109:TLP111 TVL109:TVL111 UFH109:UFH111 UPD109:UPD111 UYZ109:UYZ111 VIV109:VIV111 VSR109:VSR111 WCN109:WCN111 WMJ109:WMJ111 WWF109:WWF111 JV109:JV110 TR109:TR110 ADN109:ADN110 ANJ109:ANJ110 AXF109:AXF110 BHB109:BHB110 BQX109:BQX110 CAT109:CAT110 CKP109:CKP110 CUL109:CUL110 DEH109:DEH110 DOD109:DOD110 DXZ109:DXZ110 EHV109:EHV110 ERR109:ERR110 FBN109:FBN110 FLJ109:FLJ110 FVF109:FVF110 GFB109:GFB110 GOX109:GOX110 GYT109:GYT110 HIP109:HIP110 HSL109:HSL110 ICH109:ICH110 IMD109:IMD110 IVZ109:IVZ110 JFV109:JFV110 JPR109:JPR110 JZN109:JZN110 KJJ109:KJJ110 KTF109:KTF110 LDB109:LDB110 LMX109:LMX110 LWT109:LWT110 MGP109:MGP110 MQL109:MQL110 NAH109:NAH110 NKD109:NKD110 NTZ109:NTZ110 ODV109:ODV110 ONR109:ONR110 OXN109:OXN110 PHJ109:PHJ110 PRF109:PRF110 QBB109:QBB110 QKX109:QKX110 QUT109:QUT110 REP109:REP110 ROL109:ROL110 RYH109:RYH110 SID109:SID110 SRZ109:SRZ110 TBV109:TBV110 TLR109:TLR110 TVN109:TVN110 UFJ109:UFJ110 UPF109:UPF110 UZB109:UZB110 ANF183 AXB183 BGX183 BQT183 CAP183 CKL183 CUH183 DED183 DNZ183 DXV183 EHR183 ERN183 FBJ183 FLF183 FVB183 GEX183 GOT183 GYP183 HIL183 HSH183 ICD183 ILZ183 IVV183 JFR183 JPN183 JZJ183 KJF183 KTB183 LCX183 LMT183 LWP183 MGL183 MQH183 NAD183 NJZ183 NTV183 ODR183 ONN183 OXJ183 PHF183 PRB183 QAX183 QKT183 QUP183 REL183 ROH183 RYD183 SHZ183 SRV183 TBR183 TLN183 TVJ183 UFF183 UPB183 UYX183 VIT183 VSP183 WCL183 WMH183 WWD183 WCP120 WML120 WWH120 UZB120 JT120 TP120 ADL120 ANH120 AXD120 BGZ120 BQV120 CAR120 CKN120 CUJ120 DEF120 DOB120 DXX120 EHT120 ERP120 FBL120 FLH120 FVD120 GEZ120 GOV120 GYR120 HIN120 HSJ120 ICF120 IMB120 IVX120 JFT120 JPP120 JZL120 KJH120 KTD120 LCZ120 LMV120 LWR120 MGN120 MQJ120 NAF120 NKB120 NTX120 ODT120 ONP120 OXL120 PHH120 PRD120 QAZ120 QKV120 QUR120 REN120 ROJ120 RYF120 SIB120 SRX120 TBT120 TLP120 TVL120 UFH120 UPD120 UYZ120 VIV120 VSR120 WCN120 WMJ120 WWF120 JV120 TR120 ADN120 ANJ120 AXF120 BHB120 BQX120 CAT120 CKP120 CUL120 DEH120 DOD120 DXZ120 EHV120 ERR120 FBN120 FLJ120 FVF120 GFB120 GOX120 GYT120 HIP120 HSL120 ICH120 IMD120 IVZ120 JFV120 JPR120 JZN120 KJJ120 KTF120 LDB120 LMX120 LWT120 MGP120 MQL120 NAH120 NKD120 NTZ120 ODV120 ONR120 OXN120 PHJ120 PRF120 QBB120 QKX120 QUT120 REP120 ROL120 RYH120 SID120 SRZ120 TBV120 TLR120 TVN120 UFJ120 UPF120 X120 T183 JP183 TL183 ADH183 AND183 AWZ183 BGV183 BQR183 CAN183 CKJ183 CUF183 DEB183 DNX183 DXT183 EHP183 ERL183 FBH183 FLD183 FUZ183 GEV183 GOR183 GYN183 HIJ183 HSF183 ICB183 ILX183 IVT183 JFP183 JPL183 JZH183 KJD183 KSZ183 LCV183 LMR183 LWN183 MGJ183 MQF183 NAB183 NJX183 NTT183 ODP183 ONL183 OXH183 PHD183 PQZ183 QAV183 QKR183 QUN183 REJ183 ROF183 RYB183 SHX183 SRT183 TBP183 TLL183 TVH183 UFD183 UOZ183 UYV183 VIR183 VSN183 WCJ183 V197 JR197 TN197 ADJ197 ANF197 AXB197 BGX197 BQT197 CAP197 CKL197 CUH197 DED197 DNZ197 DXV197 EHR197 ERN197 FBJ197 FLF197 FVB197 GEX197 GOT197 GYP197 HIL197 HSH197 ICD197 ILZ197 IVV197 JFR197 JPN197 JZJ197 KJF197 KTB197 LCX197 LMT197 LWP197 MGL197 MQH197 NAD197 NJZ197 NTV197 ODR197 ONN197 OXJ197 PHF197 PRB197 QAX197 QKT197 QUP197 REL197 ROH197 RYD197 SHZ197 SRV197 TBR197 TLN197 TVJ197 UFF197 UPB197 UYX197 VIT197 VSP197 WCL197 WMH197 WWD197 R197 JN197 TJ197 ADF197 ANB197 AWX197 BGT197 BQP197 CAL197 CKH197 CUD197 DDZ197 DNV197 DXR197 EHN197 ERJ197 FBF197 FLB197 FUX197 GET197 GOP197 GYL197 HIH197 HSD197 IBZ197 ILV197 IVR197 JFN197 JPJ197 JZF197 KJB197 KSX197 LCT197 LMP197 LWL197 MGH197 MQD197 MZZ197 NJV197 NTR197 ODN197 ONJ197 OXF197 PHB197 PQX197 QAT197 QKP197 QUL197 REH197 ROD197 RXZ197 SHV197 SRR197 TBN197 TLJ197 TVF197 UFB197 UOX197 UYT197 VIP197 VSL197 WCH197 WMD197 WVZ197 N197 JJ197 TF197 ADB197 AMX197 AWT197 BGP197 BQL197 CAH197 CKD197 CTZ197 DDV197 DNR197 DXN197 EHJ197 ERF197 FBB197 FKX197 FUT197 GEP197 GOL197 GYH197 HID197 HRZ197 IBV197 ILR197 IVN197 JFJ197 JPF197 JZB197 KIX197 KST197 LCP197 LML197 LWH197 MGD197 MPZ197 MZV197 NJR197 NTN197 ODJ197 ONF197 OXB197 PGX197 PQT197 QAP197 QKL197 QUH197 RED197 RNZ197 RXV197 SHR197 SRN197 TBJ197 TLF197 TVB197 UEX197 UOT197 UYP197 VIL197 VSH197 WCD197 WLZ197 WVV197 AC197:AC198 JY197:JY198 TU197:TU198 ADQ197:ADQ198 ANM197:ANM198 AXI197:AXI198 BHE197:BHE198 BRA197:BRA198 CAW197:CAW198 CKS197:CKS198 CUO197:CUO198 DEK197:DEK198 DOG197:DOG198 DYC197:DYC198 EHY197:EHY198 ERU197:ERU198 FBQ197:FBQ198 FLM197:FLM198 FVI197:FVI198 GFE197:GFE198 GPA197:GPA198 GYW197:GYW198 HIS197:HIS198 HSO197:HSO198 ICK197:ICK198 IMG197:IMG198 IWC197:IWC198 JFY197:JFY198 JPU197:JPU198 JZQ197:JZQ198 KJM197:KJM198 KTI197:KTI198 LDE197:LDE198 LNA197:LNA198 LWW197:LWW198 MGS197:MGS198 MQO197:MQO198 NAK197:NAK198 NKG197:NKG198 NUC197:NUC198 ODY197:ODY198 ONU197:ONU198 OXQ197:OXQ198 PHM197:PHM198 PRI197:PRI198 QBE197:QBE198 QLA197:QLA198 QUW197:QUW198 RES197:RES198 ROO197:ROO198 RYK197:RYK198 SIG197:SIG198 SSC197:SSC198 TBY197:TBY198 TLU197:TLU198 TVQ197:TVQ198 UFM197:UFM198 UPI197:UPI198 UZE197:UZE198 VJA197:VJA198 VSW197:VSW198 WCS197:WCS198 WMO197:WMO198 WWK197:WWK198 KA197 TW197 ADS197 ANO197 AXK197 BHG197 BRC197 CAY197 CKU197 CUQ197 DEM197 DOI197 DYE197 EIA197 ERW197 FBS197 FLO197 FVK197 GFG197 GPC197 GYY197 HIU197 HSQ197 ICM197 IMI197 IWE197 JGA197 JPW197 JZS197 KJO197 KTK197 LDG197 LNC197 LWY197 MGU197 MQQ197 NAM197 NKI197 NUE197 OEA197 ONW197 OXS197 PHO197 PRK197 QBG197 QLC197 QUY197 REU197 ROQ197 RYM197 SII197 SSE197 TCA197 TLW197 TVS197 UFO197 UPK197 UZG197 VJC197 VSY197 WCU197 WMG226 WWC226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JQ226 TM226 ADI226 ANE226 AXA226 BGW226 BQS226 CAO226 CKK226 CUG226 DEC226 DNY226 DXU226 EHQ226 ERM226 FBI226 FLE226 FVA226 GEW226 GOS226 GYO226 HIK226 HSG226 ICC226 ILY226 IVU226 JFQ226 JPM226 JZI226 KJE226 KTA226 LCW226 LMS226 LWO226 MGK226 MQG226 NAC226 NJY226 NTU226 ODQ226 ONM226 OXI226 PHE226 PRA226 QAW226 QKS226 QUO226 REK226 ROG226 RYC226 SHY226 SRU226 TBQ226 TLM226 TVI226 UFE226 UPA226 UYW226 VIS226 VSO226 WCK226 U226 U73 U37 AE197 KX244 S244 WXL244 WNP244 WDT244 VTX244 VKB244 VAF244 UQJ244 UGN244 TWR244 TMV244 TCZ244 STD244 SJH244 RZL244 RPP244 RFT244 QVX244 QMB244 QCF244 PSJ244 PIN244 OYR244 OOV244 OEZ244 NVD244 NLH244 NBL244 MRP244 MHT244 LXX244 LOB244 LEF244 KUJ244 KKN244 KAR244 JQV244 JGZ244 IXD244 INH244 IDL244 HTP244 HJT244 GZX244 GQB244 GGF244 FWJ244 FMN244 FCR244 ESV244 EIZ244 DZD244 DPH244 DFL244 CVP244 CLT244 CBX244 BSB244 BIF244 AYJ244 AON244 AER244 UV244 UT244 KZ244 WXJ244 WNN244 WDR244 VTV244 VJZ244 VAD244 UQH244 UGL244 TWP244 TMT244 TCX244 STB244 SJF244 RZJ244 RPN244 RFR244 QVV244 QLZ244 QCD244 PSH244 PIL244 OYP244 OOT244 OEX244 NVB244 NLF244 NBJ244 MRN244 MHR244 LXV244 LNZ244 LED244 KUH244 KKL244 KAP244 JQT244 JGX244 IXB244 INF244 IDJ244 HTN244 HJR244 GZV244 GPZ244 GGD244 FWH244 FML244 FCP244 EST244 EIX244 DZB244 DPF244 DFJ244 CVN244 CLR244 CBV244 BRZ244 BID244 AYH244 AOL244 AEP244 S9:S10 S15:S16 Z120 Z109:Z110 U167 V183 U91:U92 U55 Z55 AB55 AG55 AI55 AN55 AP55 AU55 AW55 BB55 BD55 U244 Z244 AB244 AG244 AI244 AN244 AP244 AU244 AW244 BB244 BD244"/>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MF167:WMF168 WWB167:WWB168 WMK120 WMF131:WMF132 WWB131:WWB132 WMF149:WMF150 WWB149:WWB150 WMD91:WMD92 WVZ91:WVZ92 WMF37 WMF73 WWB37 WWB73 WMK109:WMK110 WWG109:WWG110 WNO55 I292 WWG120 J268:L268 WXK55 R260:T260 J264:L264 U183 JQ183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R55 KW55 US55 AEO55 AOK55 AYG55 BIC55 BRY55 CBU55 CLQ55 CVM55 DFI55 DPE55 DZA55 EIW55 ESS55 FCO55 FMK55 FWG55 GGC55 GPY55 GZU55 HJQ55 HTM55 IDI55 INE55 IXA55 JGW55 JQS55 KAO55 KKK55 KUG55 LEC55 LNY55 LXU55 MHQ55 MRM55 NBI55 NLE55 NVA55 OEW55 OOS55 OYO55 PIK55 PSG55 QCC55 QLY55 QVU55 RFQ55 RPM55 RZI55 SJE55 STA55 TCW55 TMS55 TWO55 UGK55 UQG55 VAC55 VJY55 VTU55 WDQ55 WNM55 WXI55 T55 KY55 UU55 AEQ55 AOM55 AYI55 BIE55 BSA55 CBW55 CLS55 CVO55 DFK55 DPG55 DZC55 EIY55 ESU55 FCQ55 FMM55 FWI55 GGE55 GQA55 GZW55 HJS55 HTO55 IDK55 ING55 IXC55 JGY55 JQU55 KAQ55 KKM55 KUI55 LEE55 LOA55 LXW55 MHS55 MRO55 NBK55 NLG55 NVC55 OEY55 OOU55 OYQ55 PIM55 PSI55 QCE55 QMA55 QVW55 RFS55 RPO55 RZK55 SJG55 STC55 TCY55 TMU55 TWQ55 UGM55 UQI55 VAE55 VKA55 VTW55 WDS55 R73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T73 JP73 TL73 ADH73 AND73 AWZ73 BGV73 BQR73 CAN73 CKJ73 CUF73 DEB73 DNX73 DXT73 EHP73 ERL73 FBH73 FLD73 FUZ73 GEV73 GOR73 GYN73 HIJ73 HSF73 ICB73 ILX73 IVT73 JFP73 JPL73 JZH73 KJD73 KSZ73 LCV73 LMR73 LWN73 MGJ73 MQF73 NAB73 NJX73 NTT73 ODP73 ONL73 OXH73 PHD73 PQZ73 QAV73 QKR73 QUN73 REJ73 ROF73 RYB73 SHX73 SRT73 TBP73 TLL73 TVH73 UFD73 UOZ73 UYV73 VIR73 VSN73 WCJ73 R167:R168 JN167:JN168 TJ167:TJ168 ADF167:ADF168 ANB167:ANB168 AWX167:AWX168 BGT167:BGT168 BQP167:BQP168 CAL167:CAL168 CKH167:CKH168 CUD167:CUD168 DDZ167:DDZ168 DNV167:DNV168 DXR167:DXR168 EHN167:EHN168 ERJ167:ERJ168 FBF167:FBF168 FLB167:FLB168 FUX167:FUX168 GET167:GET168 GOP167:GOP168 GYL167:GYL168 HIH167:HIH168 HSD167:HSD168 IBZ167:IBZ168 ILV167:ILV168 IVR167:IVR168 JFN167:JFN168 JPJ167:JPJ168 JZF167:JZF168 KJB167:KJB168 KSX167:KSX168 LCT167:LCT168 LMP167:LMP168 LWL167:LWL168 MGH167:MGH168 MQD167:MQD168 MZZ167:MZZ168 NJV167:NJV168 NTR167:NTR168 ODN167:ODN168 ONJ167:ONJ168 OXF167:OXF168 PHB167:PHB168 PQX167:PQX168 QAT167:QAT168 QKP167:QKP168 QUL167:QUL168 REH167:REH168 ROD167:ROD168 RXZ167:RXZ168 SHV167:SHV168 SRR167:SRR168 TBN167:TBN168 TLJ167:TLJ168 TVF167:TVF168 UFB167:UFB168 UOX167:UOX168 UYT167:UYT168 VIP167:VIP168 VSL167:VSL168 WCH167:WCH168 WMD167:WMD168 WVZ167:WVZ168 T167:T168 JP167:JP168 TL167:TL168 ADH167:ADH168 AND167:AND168 AWZ167:AWZ168 BGV167:BGV168 BQR167:BQR168 CAN167:CAN168 CKJ167:CKJ168 CUF167:CUF168 DEB167:DEB168 DNX167:DNX168 DXT167:DXT168 EHP167:EHP168 ERL167:ERL168 FBH167:FBH168 FLD167:FLD168 FUZ167:FUZ168 GEV167:GEV168 GOR167:GOR168 GYN167:GYN168 HIJ167:HIJ168 HSF167:HSF168 ICB167:ICB168 ILX167:ILX168 IVT167:IVT168 JFP167:JFP168 JPL167:JPL168 JZH167:JZH168 KJD167:KJD168 KSZ167:KSZ168 LCV167:LCV168 LMR167:LMR168 LWN167:LWN168 MGJ167:MGJ168 MQF167:MQF168 NAB167:NAB168 NJX167:NJX168 NTT167:NTT168 ODP167:ODP168 ONL167:ONL168 OXH167:OXH168 PHD167:PHD168 PQZ167:PQZ168 QAV167:QAV168 QKR167:QKR168 QUN167:QUN168 REJ167:REJ168 ROF167:ROF168 RYB167:RYB168 SHX167:SHX168 SRT167:SRT168 TBP167:TBP168 TLL167:TLL168 TVH167:TVH168 UFD167:UFD168 UOZ167:UOZ168 UYV167:UYV168 VIR167:VIR168 VSN167:VSN168 WCJ167:WCJ168 T91:T92 JP91:JP92 TL91:TL92 ADH91:ADH92 AND91:AND92 AWZ91:AWZ92 BGV91:BGV92 BQR91:BQR92 CAN91:CAN92 CKJ91:CKJ92 CUF91:CUF92 DEB91:DEB92 DNX91:DNX92 DXT91:DXT92 EHP91:EHP92 ERL91:ERL92 FBH91:FBH92 FLD91:FLD92 FUZ91:FUZ92 GEV91:GEV92 GOR91:GOR92 GYN91:GYN92 HIJ91:HIJ92 HSF91:HSF92 ICB91:ICB92 ILX91:ILX92 IVT91:IVT92 JFP91:JFP92 JPL91:JPL92 JZH91:JZH92 KJD91:KJD92 KSZ91:KSZ92 LCV91:LCV92 LMR91:LMR92 LWN91:LWN92 MGJ91:MGJ92 MQF91:MQF92 NAB91:NAB92 NJX91:NJX92 NTT91:NTT92 ODP91:ODP92 ONL91:ONL92 OXH91:OXH92 PHD91:PHD92 PQZ91:PQZ92 QAV91:QAV92 QKR91:QKR92 QUN91:QUN92 REJ91:REJ92 ROF91:ROF92 RYB91:RYB92 SHX91:SHX92 SRT91:SRT92 TBP91:TBP92 TLL91:TLL92 TVH91:TVH92 UFD91:UFD92 UOZ91:UOZ92 UYV91:UYV92 VIR91:VIR92 VSN91:VSN92 WCJ91:WCJ92 WMF91:WMF92 WWB91:WWB92 R91:R92 JN91:JN92 TJ91:TJ92 ADF91:ADF92 ANB91:ANB92 AWX91:AWX92 BGT91:BGT92 BQP91:BQP92 CAL91:CAL92 CKH91:CKH92 CUD91:CUD92 DDZ91:DDZ92 DNV91:DNV92 DXR91:DXR92 EHN91:EHN92 ERJ91:ERJ92 FBF91:FBF92 FLB91:FLB92 FUX91:FUX92 GET91:GET92 GOP91:GOP92 GYL91:GYL92 HIH91:HIH92 HSD91:HSD92 IBZ91:IBZ92 ILV91:ILV92 IVR91:IVR92 JFN91:JFN92 JPJ91:JPJ92 JZF91:JZF92 KJB91:KJB92 KSX91:KSX92 LCT91:LCT92 LMP91:LMP92 LWL91:LWL92 MGH91:MGH92 MQD91:MQD92 MZZ91:MZZ92 NJV91:NJV92 NTR91:NTR92 ODN91:ODN92 ONJ91:ONJ92 OXF91:OXF92 PHB91:PHB92 PQX91:PQX92 QAT91:QAT92 QKP91:QKP92 QUL91:QUL92 REH91:REH92 ROD91:ROD92 RXZ91:RXZ92 SHV91:SHV92 SRR91:SRR92 TBN91:TBN92 TLJ91:TLJ92 TVF91:TVF92 UFB91:UFB92 UOX91:UOX92 UYT91:UYT92 VIP91:VIP92 VSL91:VSL92 WCH91:WCH92 R131:R132 JN131:JN132 TJ131:TJ132 ADF131:ADF132 ANB131:ANB132 AWX131:AWX132 BGT131:BGT132 BQP131:BQP132 CAL131:CAL132 CKH131:CKH132 CUD131:CUD132 DDZ131:DDZ132 DNV131:DNV132 DXR131:DXR132 EHN131:EHN132 ERJ131:ERJ132 FBF131:FBF132 FLB131:FLB132 FUX131:FUX132 GET131:GET132 GOP131:GOP132 GYL131:GYL132 HIH131:HIH132 HSD131:HSD132 IBZ131:IBZ132 ILV131:ILV132 IVR131:IVR132 JFN131:JFN132 JPJ131:JPJ132 JZF131:JZF132 KJB131:KJB132 KSX131:KSX132 LCT131:LCT132 LMP131:LMP132 LWL131:LWL132 MGH131:MGH132 MQD131:MQD132 MZZ131:MZZ132 NJV131:NJV132 NTR131:NTR132 ODN131:ODN132 ONJ131:ONJ132 OXF131:OXF132 PHB131:PHB132 PQX131:PQX132 QAT131:QAT132 QKP131:QKP132 QUL131:QUL132 REH131:REH132 ROD131:ROD132 RXZ131:RXZ132 SHV131:SHV132 SRR131:SRR132 TBN131:TBN132 TLJ131:TLJ132 TVF131:TVF132 UFB131:UFB132 UOX131:UOX132 UYT131:UYT132 VIP131:VIP132 VSL131:VSL132 WCH131:WCH132 WMD131:WMD132 WVZ131:WVZ132 T131:T132 JP131:JP132 TL131:TL132 ADH131:ADH132 AND131:AND132 AWZ131:AWZ132 BGV131:BGV132 BQR131:BQR132 CAN131:CAN132 CKJ131:CKJ132 CUF131:CUF132 DEB131:DEB132 DNX131:DNX132 DXT131:DXT132 EHP131:EHP132 ERL131:ERL132 FBH131:FBH132 FLD131:FLD132 FUZ131:FUZ132 GEV131:GEV132 GOR131:GOR132 GYN131:GYN132 HIJ131:HIJ132 HSF131:HSF132 ICB131:ICB132 ILX131:ILX132 IVT131:IVT132 JFP131:JFP132 JPL131:JPL132 JZH131:JZH132 KJD131:KJD132 KSZ131:KSZ132 LCV131:LCV132 LMR131:LMR132 LWN131:LWN132 MGJ131:MGJ132 MQF131:MQF132 NAB131:NAB132 NJX131:NJX132 NTT131:NTT132 ODP131:ODP132 ONL131:ONL132 OXH131:OXH132 PHD131:PHD132 PQZ131:PQZ132 QAV131:QAV132 QKR131:QKR132 QUN131:QUN132 REJ131:REJ132 ROF131:ROF132 RYB131:RYB132 SHX131:SHX132 SRT131:SRT132 TBP131:TBP132 TLL131:TLL132 TVH131:TVH132 UFD131:UFD132 UOZ131:UOZ132 UYV131:UYV132 VIR131:VIR132 VSN131:VSN132 WCJ131:WCJ132 R149:R150 JN149:JN150 TJ149:TJ150 ADF149:ADF150 ANB149:ANB150 AWX149:AWX150 BGT149:BGT150 BQP149:BQP150 CAL149:CAL150 CKH149:CKH150 CUD149:CUD150 DDZ149:DDZ150 DNV149:DNV150 DXR149:DXR150 EHN149:EHN150 ERJ149:ERJ150 FBF149:FBF150 FLB149:FLB150 FUX149:FUX150 GET149:GET150 GOP149:GOP150 GYL149:GYL150 HIH149:HIH150 HSD149:HSD150 IBZ149:IBZ150 ILV149:ILV150 IVR149:IVR150 JFN149:JFN150 JPJ149:JPJ150 JZF149:JZF150 KJB149:KJB150 KSX149:KSX150 LCT149:LCT150 LMP149:LMP150 LWL149:LWL150 MGH149:MGH150 MQD149:MQD150 MZZ149:MZZ150 NJV149:NJV150 NTR149:NTR150 ODN149:ODN150 ONJ149:ONJ150 OXF149:OXF150 PHB149:PHB150 PQX149:PQX150 QAT149:QAT150 QKP149:QKP150 QUL149:QUL150 REH149:REH150 ROD149:ROD150 RXZ149:RXZ150 SHV149:SHV150 SRR149:SRR150 TBN149:TBN150 TLJ149:TLJ150 TVF149:TVF150 UFB149:UFB150 UOX149:UOX150 UYT149:UYT150 VIP149:VIP150 VSL149:VSL150 WCH149:WCH150 WMD149:WMD150 WVZ149:WVZ150 T149:T150 JP149:JP150 TL149:TL150 ADH149:ADH150 AND149:AND150 AWZ149:AWZ150 BGV149:BGV150 BQR149:BQR150 CAN149:CAN150 CKJ149:CKJ150 CUF149:CUF150 DEB149:DEB150 DNX149:DNX150 DXT149:DXT150 EHP149:EHP150 ERL149:ERL150 FBH149:FBH150 FLD149:FLD150 FUZ149:FUZ150 GEV149:GEV150 GOR149:GOR150 GYN149:GYN150 HIJ149:HIJ150 HSF149:HSF150 ICB149:ICB150 ILX149:ILX150 IVT149:IVT150 JFP149:JFP150 JPL149:JPL150 JZH149:JZH150 KJD149:KJD150 KSZ149:KSZ150 LCV149:LCV150 LMR149:LMR150 LWN149:LWN150 MGJ149:MGJ150 MQF149:MQF150 NAB149:NAB150 NJX149:NJX150 NTT149:NTT150 ODP149:ODP150 ONL149:ONL150 OXH149:OXH150 PHD149:PHD150 PQZ149:PQZ150 QAV149:QAV150 QKR149:QKR150 QUN149:QUN150 REJ149:REJ150 ROF149:ROF150 RYB149:RYB150 SHX149:SHX150 SRT149:SRT150 TBP149:TBP150 TLL149:TLL150 TVH149:TVH150 UFD149:UFD150 UOZ149:UOZ150 UYV149:UYV150 VIR149:VIR150 VSN149:VSN150 WCJ149:WCJ150 W109:W110 JS109:JS110 TO109:TO110 ADK109:ADK110 ANG109:ANG110 AXC109:AXC110 BGY109:BGY110 BQU109:BQU110 CAQ109:CAQ110 CKM109:CKM110 CUI109:CUI110 DEE109:DEE110 DOA109:DOA110 DXW109:DXW110 EHS109:EHS110 ERO109:ERO110 FBK109:FBK110 FLG109:FLG110 FVC109:FVC110 GEY109:GEY110 GOU109:GOU110 GYQ109:GYQ110 HIM109:HIM110 HSI109:HSI110 ICE109:ICE110 IMA109:IMA110 IVW109:IVW110 JFS109:JFS110 JPO109:JPO110 JZK109:JZK110 KJG109:KJG110 KTC109:KTC110 LCY109:LCY110 LMU109:LMU110 LWQ109:LWQ110 MGM109:MGM110 MQI109:MQI110 NAE109:NAE110 NKA109:NKA110 NTW109:NTW110 ODS109:ODS110 ONO109:ONO110 OXK109:OXK110 PHG109:PHG110 PRC109:PRC110 QAY109:QAY110 QKU109:QKU110 QUQ109:QUQ110 REM109:REM110 ROI109:ROI110 RYE109:RYE110 SIA109:SIA110 SRW109:SRW110 TBS109:TBS110 TLO109:TLO110 TVK109:TVK110 UFG109:UFG110 UPC109:UPC110 UYY109:UYY110 VIU109:VIU110 VSQ109:VSQ110 WCM109:WCM110 WMI109:WMI110 WWE109:WWE110 Y109:Y110 JU109:JU110 TQ109:TQ110 ADM109:ADM110 ANI109:ANI110 AXE109:AXE110 BHA109:BHA110 BQW109:BQW110 CAS109:CAS110 CKO109:CKO110 CUK109:CUK110 DEG109:DEG110 DOC109:DOC110 DXY109:DXY110 EHU109:EHU110 ERQ109:ERQ110 FBM109:FBM110 FLI109:FLI110 FVE109:FVE110 GFA109:GFA110 GOW109:GOW110 GYS109:GYS110 HIO109:HIO110 HSK109:HSK110 ICG109:ICG110 IMC109:IMC110 IVY109:IVY110 JFU109:JFU110 JPQ109:JPQ110 JZM109:JZM110 KJI109:KJI110 KTE109:KTE110 LDA109:LDA110 LMW109:LMW110 LWS109:LWS110 MGO109:MGO110 MQK109:MQK110 NAG109:NAG110 NKC109:NKC110 NTY109:NTY110 ODU109:ODU110 ONQ109:ONQ110 OXM109:OXM110 PHI109:PHI110 PRE109:PRE110 QBA109:QBA110 QKW109:QKW110 QUS109:QUS110 REO109:REO110 ROK109:ROK110 RYG109:RYG110 SIC109:SIC110 SRY109:SRY110 TBU109:TBU110 TLQ109:TLQ110 TVM109:TVM110 UFI109:UFI110 UPE109:UPE110 UZA109:UZA110 VIW109:VIW110 VSS109:VSS110 WCO109:WCO110 TM183 ADI183 ANE183 AXA183 BGW183 BQS183 CAO183 CKK183 CUG183 DEC183 DNY183 DXU183 EHQ183 ERM183 FBI183 FLE183 FVA183 GEW183 GOS183 GYO183 HIK183 HSG183 ICC183 ILY183 IVU183 JFQ183 JPM183 JZI183 KJE183 KTA183 LCW183 LMS183 LWO183 MGK183 MQG183 NAC183 NJY183 NTU183 ODQ183 ONM183 OXI183 PHE183 PRA183 QAW183 QKS183 QUO183 REK183 ROG183 RYC183 SHY183 SRU183 TBQ183 TLM183 TVI183 UFE183 UPA183 UYW183 VIS183 VSO183 WCK183 WMG183 WWC183 S183 JO183 TK183 ADG183 ANC183 AWY183 BGU183 BQQ183 CAM183 CKI183 CUE183 DEA183 DNW183 DXS183 EHO183 ERK183 FBG183 FLC183 FUY183 GEU183 GOQ183 GYM183 HII183 HSE183 ICA183 ILW183 IVS183 JFO183 JPK183 JZG183 KJC183 KSY183 LCU183 LMQ183 LWM183 MGI183 MQE183 NAA183 NJW183 NTS183 ODO183 ONK183 OXG183 PHC183 PQY183 QAU183 QKQ183 QUM183 REI183 ROE183 RYA183 SHW183 SRS183 TBO183 TLK183 TVG183 UFC183 UOY183 UYU183 VIQ183 VSM183 WCI183 WME183 WWA183 W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Y120 JU120 TQ120 ADM120 ANI120 AXE120 BHA120 BQW120 CAS120 CKO120 CUK120 DEG120 DOC120 DXY120 EHU120 ERQ120 FBM120 FLI120 FVE120 GFA120 GOW120 GYS120 HIO120 HSK120 ICG120 IMC120 IVY120 JFU120 JPQ120 JZM120 KJI120 KTE120 LDA120 LMW120 LWS120 MGO120 MQK120 NAG120 NKC120 NTY120 ODU120 ONQ120 OXM120 PHI120 PRE120 QBA120 QKW120 QUS120 REO120 ROK120 RYG120 SIC120 SRY120 TBU120 TLQ120 TVM120 UFI120 UPE120 UZA120 VIW120 VSS120 WCO120 AD197:AD198 JZ197:JZ198 TV197:TV198 ADR197:ADR198 ANN197:ANN198 AXJ197:AXJ198 BHF197:BHF198 BRB197:BRB198 CAX197:CAX198 CKT197:CKT198 CUP197:CUP198 DEL197:DEL198 DOH197:DOH198 DYD197:DYD198 EHZ197:EHZ198 ERV197:ERV198 FBR197:FBR198 FLN197:FLN198 FVJ197:FVJ198 GFF197:GFF198 GPB197:GPB198 GYX197:GYX198 HIT197:HIT198 HSP197:HSP198 ICL197:ICL198 IMH197:IMH198 IWD197:IWD198 JFZ197:JFZ198 JPV197:JPV198 JZR197:JZR198 KJN197:KJN198 KTJ197:KTJ198 LDF197:LDF198 LNB197:LNB198 LWX197:LWX198 MGT197:MGT198 MQP197:MQP198 NAL197:NAL198 NKH197:NKH198 NUD197:NUD198 ODZ197:ODZ198 ONV197:ONV198 OXR197:OXR198 PHN197:PHN198 PRJ197:PRJ198 QBF197:QBF198 QLB197:QLB198 QUX197:QUX198 RET197:RET198 ROP197:ROP198 RYL197:RYL198 SIH197:SIH198 SSD197:SSD198 TBZ197:TBZ198 TLV197:TLV198 TVR197:TVR198 UFN197:UFN198 UPJ197:UPJ198 UZF197:UZF198 VJB197:VJB198 VSX197:VSX198 WCT197:WCT198 WMP197:WMP198 WWL197:WWL198 AB197:AB198 JX197:JX198 TT197:TT198 ADP197:ADP198 ANL197:ANL198 AXH197:AXH198 BHD197:BHD198 BQZ197:BQZ198 CAV197:CAV198 CKR197:CKR198 CUN197:CUN198 DEJ197:DEJ198 DOF197:DOF198 DYB197:DYB198 EHX197:EHX198 ERT197:ERT198 FBP197:FBP198 FLL197:FLL198 FVH197:FVH198 GFD197:GFD198 GOZ197:GOZ198 GYV197:GYV198 HIR197:HIR198 HSN197:HSN198 ICJ197:ICJ198 IMF197:IMF198 IWB197:IWB198 JFX197:JFX198 JPT197:JPT198 JZP197:JZP198 KJL197:KJL198 KTH197:KTH198 LDD197:LDD198 LMZ197:LMZ198 LWV197:LWV198 MGR197:MGR198 MQN197:MQN198 NAJ197:NAJ198 NKF197:NKF198 NUB197:NUB198 ODX197:ODX198 ONT197:ONT198 OXP197:OXP198 PHL197:PHL198 PRH197:PRH198 QBD197:QBD198 QKZ197:QKZ198 QUV197:QUV198 RER197:RER198 RON197:RON198 RYJ197:RYJ198 SIF197:SIF198 SSB197:SSB198 TBX197:TBX198 TLT197:TLT198 TVP197:TVP198 UFL197:UFL198 UPH197:UPH198 UZD197:UZD198 VIZ197:VIZ198 VSV197:VSV198 WCR197:WCR198 WMN197:WMN198 WWJ197:WWJ198 T216:V216 WMF226 WWB226 R226 JN226 TJ226 ADF226 ANB226 AWX226 BGT226 BQP226 CAL226 CKH226 CUD226 DDZ226 DNV226 DXR226 EHN226 ERJ226 FBF226 FLB226 FUX226 GET226 GOP226 GYL226 HIH226 HSD226 IBZ226 ILV226 IVR226 JFN226 JPJ226 JZF226 KJB226 KSX226 LCT226 LMP226 LWL226 MGH226 MQD226 MZZ226 NJV226 NTR226 ODN226 ONJ226 OXF226 PHB226 PQX226 QAT226 QKP226 QUL226 REH226 ROD226 RXZ226 SHV226 SRR226 TBN226 TLJ226 TVF226 UFB226 UOX226 UYT226 VIP226 VSL226 WCH226 WMD226 WVZ226 T226 JP226 TL226 ADH226 AND226 AWZ226 BGV226 BQR226 CAN226 CKJ226 CUF226 DEB226 DNX226 DXT226 EHP226 ERL226 FBH226 FLD226 FUZ226 GEV226 GOR226 GYN226 HIJ226 HSF226 ICB226 ILX226 IVT226 JFP226 JPL226 JZH226 KJD226 KSZ226 LCV226 LMR226 LWN226 MGJ226 MQF226 NAB226 NJX226 NTT226 ODP226 ONL226 OXH226 PHD226 PQZ226 QAV226 QKR226 QUN226 REJ226 ROF226 RYB226 SHX226 SRT226 TBP226 TLL226 TVH226 UFD226 UOZ226 UYV226 VIR226 VSN226 WCJ226 R244 WXK244 WNO244 WDS244 VTW244 VKA244 VAE244 UQI244 UGM244 TWQ244 TMU244 TCY244 STC244 SJG244 RZK244 RPO244 RFS244 QVW244 QMA244 QCE244 PSI244 PIM244 OYQ244 OOU244 OEY244 NVC244 NLG244 NBK244 MRO244 MHS244 LXW244 LOA244 LEE244 KUI244 KKM244 KAQ244 JQU244 JGY244 IXC244 ING244 IDK244 HTO244 HJS244 GZW244 GQA244 GGE244 FWI244 FMM244 FCQ244 ESU244 EIY244 DZC244 DPG244 DFK244 CVO244 CLS244 CBW244 BSA244 BIE244 AYI244 AOM244 AEQ244 UU244 KY244 T244 WXI244 WNM244 WDQ244 VTU244 VJY244 VAC244 UQG244 UGK244 TWO244 TMS244 TCW244 STA244 SJE244 RZI244 RPM244 RFQ244 QVU244 QLY244 QCC244 PSG244 PIK244 OYO244 OOS244 OEW244 NVA244 NLE244 NBI244 MRM244 MHQ244 LXU244 LNY244 LEC244 KUG244 KKK244 KAO244 JQS244 JGW244 IXA244 INE244 IDI244 HTM244 HJQ244 GZU244 GPY244 GGC244 FWG244 FMK244 FCO244 ESS244 EIW244 DZA244 DPE244 DFI244 CVM244 CLQ244 CBU244 BRY244 BIC244 AYG244 AOK244 AEO244 US244 KW244 Y55 AA55 AF55 AH55 AM55 AO55 AT55 AV55 BA55 BC55 Y244 AA244 AF244 AH244 AM244 AO244 AT244 AV244 BA244 BC244"/>
    <dataValidation allowBlank="1" promptTitle="checkPeriodRange" sqref="WWD109:WWD110 WVY38 WVY74 WVY132 WVY92 R184 WVY150 WXH56 WVY16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Q56 KV56 UR56 AEN56 AOJ56 AYF56 BIB56 BRX56 CBT56 CLP56 CVL56 DFH56 DPD56 DYZ56 EIV56 ESR56 FCN56 FMJ56 FWF56 GGB56 GPX56 GZT56 HJP56 HTL56 IDH56 IND56 IWZ56 JGV56 JQR56 KAN56 KKJ56 KUF56 LEB56 LNX56 LXT56 MHP56 MRL56 NBH56 NLD56 NUZ56 OEV56 OOR56 OYN56 PIJ56 PSF56 QCB56 QLX56 QVT56 RFP56 RPL56 RZH56 SJD56 SSZ56 TCV56 TMR56 TWN56 UGJ56 UQF56 VAB56 VJX56 VTT56 WDP56 WNL56 Q74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Q168 JM168 TI168 ADE168 ANA168 AWW168 BGS168 BQO168 CAK168 CKG168 CUC168 DDY168 DNU168 DXQ168 EHM168 ERI168 FBE168 FLA168 FUW168 GES168 GOO168 GYK168 HIG168 HSC168 IBY168 ILU168 IVQ168 JFM168 JPI168 JZE168 KJA168 KSW168 LCS168 LMO168 LWK168 MGG168 MQC168 MZY168 NJU168 NTQ168 ODM168 ONI168 OXE168 PHA168 PQW168 QAS168 QKO168 QUK168 REG168 ROC168 RXY168 SHU168 SRQ168 TBM168 TLI168 TVE168 UFA168 UOW168 UYS168 VIO168 VSK168 WCG168 WMC168 Q92 JM92 TI92 ADE92 ANA92 AWW92 BGS92 BQO92 CAK92 CKG92 CUC92 DDY92 DNU92 DXQ92 EHM92 ERI92 FBE92 FLA92 FUW92 GES92 GOO92 GYK92 HIG92 HSC92 IBY92 ILU92 IVQ92 JFM92 JPI92 JZE92 KJA92 KSW92 LCS92 LMO92 LWK92 MGG92 MQC92 MZY92 NJU92 NTQ92 ODM92 ONI92 OXE92 PHA92 PQW92 QAS92 QKO92 QUK92 REG92 ROC92 RXY92 SHU92 SRQ92 TBM92 TLI92 TVE92 UFA92 UOW92 UYS92 VIO92 VSK92 WCG92 WMC92 Q132 JM132 TI132 ADE132 ANA132 AWW132 BGS132 BQO132 CAK132 CKG132 CUC132 DDY132 DNU132 DXQ132 EHM132 ERI132 FBE132 FLA132 FUW132 GES132 GOO132 GYK132 HIG132 HSC132 IBY132 ILU132 IVQ132 JFM132 JPI132 JZE132 KJA132 KSW132 LCS132 LMO132 LWK132 MGG132 MQC132 MZY132 NJU132 NTQ132 ODM132 ONI132 OXE132 PHA132 PQW132 QAS132 QKO132 QUK132 REG132 ROC132 RXY132 SHU132 SRQ132 TBM132 TLI132 TVE132 UFA132 UOW132 UYS132 VIO132 VSK132 WCG132 WMC132 Q150 JM150 TI150 ADE150 ANA150 AWW150 BGS150 BQO150 CAK150 CKG150 CUC150 DDY150 DNU150 DXQ150 EHM150 ERI150 FBE150 FLA150 FUW150 GES150 GOO150 GYK150 HIG150 HSC150 IBY150 ILU150 IVQ150 JFM150 JPI150 JZE150 KJA150 KSW150 LCS150 LMO150 LWK150 MGG150 MQC150 MZY150 NJU150 NTQ150 ODM150 ONI150 OXE150 PHA150 PQW150 QAS150 QKO150 QUK150 REG150 ROC150 RXY150 SHU150 SRQ150 TBM150 TLI150 TVE150 UFA150 UOW150 UYS150 VIO150 VSK150 WCG150 WMC150 V109:V110 JR109:JR110 TN109:TN110 ADJ109:ADJ110 ANF109:ANF110 AXB109:AXB110 BGX109:BGX110 BQT109:BQT110 CAP109:CAP110 CKL109:CKL110 CUH109:CUH110 DED109:DED110 DNZ109:DNZ110 DXV109:DXV110 EHR109:EHR110 ERN109:ERN110 FBJ109:FBJ110 FLF109:FLF110 FVB109:FVB110 GEX109:GEX110 GOT109:GOT110 GYP109:GYP110 HIL109:HIL110 HSH109:HSH110 ICD109:ICD110 ILZ109:ILZ110 IVV109:IVV110 JFR109:JFR110 JPN109:JPN110 JZJ109:JZJ110 KJF109:KJF110 KTB109:KTB110 LCX109:LCX110 LMT109:LMT110 LWP109:LWP110 MGL109:MGL110 MQH109:MQH110 NAD109:NAD110 NJZ109:NJZ110 NTV109:NTV110 ODR109:ODR110 ONN109:ONN110 OXJ109:OXJ110 PHF109:PHF110 PRB109:PRB110 QAX109:QAX110 QKT109:QKT110 QUP109:QUP110 REL109:REL110 ROH109:ROH110 RYD109:RYD110 SHZ109:SHZ110 SRV109:SRV110 TBR109:TBR110 TLN109:TLN110 TVJ109:TVJ110 UFF109:UFF110 UPB109:UPB110 UYX109:UYX110 VIT109:VIT110 VSP109:VSP110 WCL109:WCL110 WMH109:WMH110 JN184 TJ184 ADF184 ANB184 AWX184 BGT184 BQP184 CAL184 CKH184 CUD184 DDZ184 DNV184 DXR184 EHN184 ERJ184 FBF184 FLB184 FUX184 GET184 GOP184 GYL184 HIH184 HSD184 IBZ184 ILV184 IVR184 JFN184 JPJ184 JZF184 KJB184 KSX184 LCT184 LMP184 LWL184 MGH184 MQD184 MZZ184 NJV184 NTR184 ODN184 ONJ184 OXF184 PHB184 PQX184 QAT184 QKP184 QUL184 REH184 ROD184 RXZ184 SHV184 SRR184 TBN184 TLJ184 TVF184 UFB184 UOX184 UYT184 VIP184 VSL184 WCH184 WMD184 WVZ184 WWD120 V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JW198 TS198 ADO198 ANK198 AXG198 BHC198 BQY198 CAU198 CKQ198 CUM198 DEI198 DOE198 DYA198 EHW198 ERS198 FBO198 FLK198 FVG198 GFC198 GOY198 GYU198 HIQ198 HSM198 ICI198 IME198 IWA198 JFW198 JPS198 JZO198 KJK198 KTG198 LDC198 LMY198 LWU198 MGQ198 MQM198 NAI198 NKE198 NUA198 ODW198 ONS198 OXO198 PHK198 PRG198 QBC198 QKY198 QUU198 REQ198 ROM198 RYI198 SIE198 SSA198 TBW198 TLS198 TVO198 UFK198 UPG198 UZC198 VIY198 VSU198 WCQ198 WMM198 WWI198 WVY227 Q227 JM227 TI227 ADE227 ANA227 AWW227 BGS227 BQO227 CAK227 CKG227 CUC227 DDY227 DNU227 DXQ227 EHM227 ERI227 FBE227 FLA227 FUW227 GES227 GOO227 GYK227 HIG227 HSC227 IBY227 ILU227 IVQ227 JFM227 JPI227 JZE227 KJA227 KSW227 LCS227 LMO227 LWK227 MGG227 MQC227 MZY227 NJU227 NTQ227 ODM227 ONI227 OXE227 PHA227 PQW227 QAS227 QKO227 QUK227 REG227 ROC227 RXY227 SHU227 SRQ227 TBM227 TLI227 TVE227 UFA227 UOW227 UYS227 VIO227 VSK227 WCG227 WMC227 Q245 KV245 UR245 AEN245 AOJ245 AYF245 BIB245 BRX245 CBT245 CLP245 CVL245 DFH245 DPD245 DYZ245 EIV245 ESR245 FCN245 FMJ245 FWF245 GGB245 GPX245 GZT245 HJP245 HTL245 IDH245 IND245 IWZ245 JGV245 JQR245 KAN245 KKJ245 KUF245 LEB245 LNX245 LXT245 MHP245 MRL245 NBH245 NLD245 NUZ245 OEV245 OOR245 OYN245 PIJ245 PSF245 QCB245 QLX245 QVT245 RFP245 RPL245 RZH245 SJD245 SSZ245 TCV245 TMR245 TWN245 UGJ245 UQF245 VAB245 VJX245 VTT245 WDP245 WNL245 WXH245 X56 AE56 AL56 AS56 AZ56 X245 AE245 AL245 AS245 AZ245"/>
    <dataValidation type="decimal" allowBlank="1" showErrorMessage="1" errorTitle="Ошибка" error="Допускается ввод только неотрицательных чисел!" sqref="WVX183 F268:I268 F264:I264 F260:Q260 O167 JK167 TG167 ADC167 AMY167 AWU167 BGQ167 BQM167 CAI167 CKE167 CUA167 DDW167 DNS167 DXO167 EHK167 ERG167 FBC167 FKY167 FUU167 GEQ167 GOM167 GYI167 HIE167 HSA167 IBW167 ILS167 IVO167 JFK167 JPG167 JZC167 KIY167 KSU167 LCQ167 LMM167 LWI167 MGE167 MQA167 MZW167 NJS167 NTO167 ODK167 ONG167 OXC167 PGY167 PQU167 QAQ167 QKM167 QUI167 REE167 ROA167 RXW167 SHS167 SRO167 TBK167 TLG167 TVC167 UEY167 UOU167 UYQ167 VIM167 VSI167 WCE167 WMA167 WVW167 P183 JL183 TH183 ADD183 AMZ183 AWV183 BGR183 BQN183 CAJ183 CKF183 CUB183 DDX183 DNT183 DXP183 EHL183 ERH183 FBD183 FKZ183 FUV183 GER183 GON183 GYJ183 HIF183 HSB183 IBX183 ILT183 IVP183 JFL183 JPH183 JZD183 KIZ183 KSV183 LCR183 LMN183 LWJ183 MGF183 MQB183 MZX183 NJT183 NTP183 ODL183 ONH183 OXD183 PGZ183 PQV183 QAR183 QKN183 QUJ183 REF183 ROB183 RXX183 SHT183 SRP183 TBL183 TLH183 TVD183 UEZ183 UOV183 UYR183 VIN183 VSJ183 WCF183 WMB183 H216:S216">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16 M109 M167">
      <formula1>kind_of_heat_transfer</formula1>
    </dataValidation>
    <dataValidation type="list" allowBlank="1" showInputMessage="1" showErrorMessage="1" errorTitle="Ошибка" error="Выберите значение из списка" prompt="Выберите значение из списка" sqref="F216">
      <formula1>kind_of_tariff_unit</formula1>
    </dataValidation>
    <dataValidation type="list" allowBlank="1" showInputMessage="1" errorTitle="Ошибка" error="Выберите значение из списка" prompt="Выберите значение из списка" sqref="WVW130 WVW90 WVW72:WWD72 JK36:JR36 TG36:TN36 ADC36:ADJ36 AMY36:ANF36 AWU36:AXB36 BGQ36:BGX36 BQM36:BQT36 CAI36:CAP36 CKE36:CKL36 CUA36:CUH36 DDW36:DED36 DNS36:DNZ36 DXO36:DXV36 EHK36:EHR36 ERG36:ERN36 FBC36:FBJ36 FKY36:FLF36 FUU36:FVB36 GEQ36:GEX36 GOM36:GOT36 GYI36:GYP36 HIE36:HIL36 HSA36:HSH36 IBW36:ICD36 ILS36:ILZ36 IVO36:IVV36 JFK36:JFR36 JPG36:JPN36 JZC36:JZJ36 KIY36:KJF36 KSU36:KTB36 LCQ36:LCX36 LMM36:LMT36 LWI36:LWP36 MGE36:MGL36 MQA36:MQH36 MZW36:NAD36 NJS36:NJZ36 NTO36:NTV36 ODK36:ODR36 ONG36:ONN36 OXC36:OXJ36 PGY36:PHF36 PQU36:PRB36 QAQ36:QAX36 QKM36:QKT36 QUI36:QUP36 REE36:REL36 ROA36:ROH36 RXW36:RYD36 SHS36:SHZ36 SRO36:SRV36 TBK36:TBR36 TLG36:TLN36 TVC36:TVJ36 UEY36:UFF36 UOU36:UPB36 UYQ36:UYX36 VIM36:VIT36 VSI36:VSP36 WCE36:WCL36 WMA36:WMH36 WVW36:WWD36 KT54:LA54 UP54:UW54 AEL54:AES54 AOH54:AOO54 AYD54:AYK54 BHZ54:BIG54 BRV54:BSC54 CBR54:CBY54 CLN54:CLU54 CVJ54:CVQ54 DFF54:DFM54 DPB54:DPI54 DYX54:DZE54 EIT54:EJA54 ESP54:ESW54 FCL54:FCS54 FMH54:FMO54 FWD54:FWK54 GFZ54:GGG54 GPV54:GQC54 GZR54:GZY54 HJN54:HJU54 HTJ54:HTQ54 IDF54:IDM54 INB54:INI54 IWX54:IXE54 JGT54:JHA54 JQP54:JQW54 KAL54:KAS54 KKH54:KKO54 KUD54:KUK54 LDZ54:LEG54 LNV54:LOC54 LXR54:LXY54 MHN54:MHU54 MRJ54:MRQ54 NBF54:NBM54 NLB54:NLI54 NUX54:NVE54 OET54:OFA54 OOP54:OOW54 OYL54:OYS54 PIH54:PIO54 PSD54:PSK54 QBZ54:QCG54 QLV54:QMC54 QVR54:QVY54 RFN54:RFU54 RPJ54:RPQ54 RZF54:RZM54 SJB54:SJI54 SSX54:STE54 TCT54:TDA54 TMP54:TMW54 TWL54:TWS54 UGH54:UGO54 UQD54:UQK54 UZZ54:VAG54 VJV54:VKC54 VTR54:VTY54 WDN54:WDU54 WNJ54:WNQ54 WXF54:WXM54 JK72:JR72 TG72:TN72 ADC72:ADJ72 AMY72:ANF72 AWU72:AXB72 BGQ72:BGX72 BQM72:BQT72 CAI72:CAP72 CKE72:CKL72 CUA72:CUH72 DDW72:DED72 DNS72:DNZ72 DXO72:DXV72 EHK72:EHR72 ERG72:ERN72 FBC72:FBJ72 FKY72:FLF72 FUU72:FVB72 GEQ72:GEX72 GOM72:GOT72 GYI72:GYP72 HIE72:HIL72 HSA72:HSH72 IBW72:ICD72 ILS72:ILZ72 IVO72:IVV72 JFK72:JFR72 JPG72:JPN72 JZC72:JZJ72 KIY72:KJF72 KSU72:KTB72 LCQ72:LCX72 LMM72:LMT72 LWI72:LWP72 MGE72:MGL72 MQA72:MQH72 MZW72:NAD72 NJS72:NJZ72 NTO72:NTV72 ODK72:ODR72 ONG72:ONN72 OXC72:OXJ72 PGY72:PHF72 PQU72:PRB72 QAQ72:QAX72 QKM72:QKT72 QUI72:QUP72 REE72:REL72 ROA72:ROH72 RXW72:RYD72 SHS72:SHZ72 SRO72:SRV72 TBK72:TBR72 TLG72:TLN72 TVC72:TVJ72 UEY72:UFF72 UOU72:UPB72 UYQ72:UYX72 VIM72:VIT72 VSI72:VSP72 WCE72:WCL72 WMA72:WMH72 WDN243:WDU243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VTR243:VTY243 JK130 TG130 ADC130 AMY130 AWU130 BGQ130 BQM130 CAI130 CKE130 CUA130 DDW130 DNS130 DXO130 EHK130 ERG130 FBC130 FKY130 FUU130 GEQ130 GOM130 GYI130 HIE130 HSA130 IBW130 ILS130 IVO130 JFK130 JPG130 JZC130 KIY130 KSU130 LCQ130 LMM130 LWI130 MGE130 MQA130 MZW130 NJS130 NTO130 ODK130 ONG130 OXC130 PGY130 PQU130 QAQ130 QKM130 QUI130 REE130 ROA130 RXW130 SHS130 SRO130 TBK130 TLG130 TVC130 UEY130 UOU130 UYQ130 VIM130 VSI130 WCE130 WMA130 UZZ243:VAG243 JK166 TG166 ADC166 AMY166 AWU166 BGQ166 BQM166 CAI166 CKE166 CUA166 DDW166 DNS166 DXO166 EHK166 ERG166 FBC166 FKY166 FUU166 GEQ166 GOM166 GYI166 HIE166 HSA166 IBW166 ILS166 IVO166 JFK166 JPG166 JZC166 KIY166 KSU166 LCQ166 LMM166 LWI166 MGE166 MQA166 MZW166 NJS166 NTO166 ODK166 ONG166 OXC166 PGY166 PQU166 QAQ166 QKM166 QUI166 REE166 ROA166 RXW166 SHS166 SRO166 TBK166 TLG166 TVC166 UEY166 UOU166 UYQ166 VIM166 VSI166 WCE166 WMA166 WVW166 VJV243:VKC243 JK148 TG148 ADC148 AMY148 AWU148 BGQ148 BQM148 CAI148 CKE148 CUA148 DDW148 DNS148 DXO148 EHK148 ERG148 FBC148 FKY148 FUU148 GEQ148 GOM148 GYI148 HIE148 HSA148 IBW148 ILS148 IVO148 JFK148 JPG148 JZC148 KIY148 KSU148 LCQ148 LMM148 LWI148 MGE148 MQA148 MZW148 NJS148 NTO148 ODK148 ONG148 OXC148 PGY148 PQU148 QAQ148 QKM148 QUI148 REE148 ROA148 RXW148 SHS148 SRO148 TBK148 TLG148 TVC148 UEY148 UOU148 UYQ148 VIM148 VSI148 WCE148 WMA148 WVW148 UGH243:UGO243 WXF243:WXM243 WNJ243:WNQ243 WVW225:WWD225 JK225:JR225 TG225:TN225 ADC225:ADJ225 AMY225:ANF225 AWU225:AXB225 BGQ225:BGX225 BQM225:BQT225 CAI225:CAP225 CKE225:CKL225 CUA225:CUH225 DDW225:DED225 DNS225:DNZ225 DXO225:DXV225 EHK225:EHR225 ERG225:ERN225 FBC225:FBJ225 FKY225:FLF225 FUU225:FVB225 GEQ225:GEX225 GOM225:GOT225 GYI225:GYP225 HIE225:HIL225 HSA225:HSH225 IBW225:ICD225 ILS225:ILZ225 IVO225:IVV225 JFK225:JFR225 JPG225:JPN225 JZC225:JZJ225 KIY225:KJF225 KSU225:KTB225 LCQ225:LCX225 LMM225:LMT225 LWI225:LWP225 MGE225:MGL225 MQA225:MQH225 MZW225:NAD225 NJS225:NJZ225 NTO225:NTV225 ODK225:ODR225 ONG225:ONN225 OXC225:OXJ225 PGY225:PHF225 PQU225:PRB225 QAQ225:QAX225 QKM225:QKT225 QUI225:QUP225 REE225:REL225 ROA225:ROH225 RXW225:RYD225 SHS225:SHZ225 SRO225:SRV225 TBK225:TBR225 TLG225:TLN225 TVC225:TVJ225 UEY225:UFF225 UOU225:UPB225 UYQ225:UYX225 VIM225:VIT225 VSI225:VSP225 WCE225:WCL225 WMA225:WMH225 UQD243:UQK243 KT243:LA243 UP243:UW243 AEL243:AES243 AOH243:AOO243 AYD243:AYK243 BHZ243:BIG243 BRV243:BSC243 CBR243:CBY243 CLN243:CLU243 CVJ243:CVQ243 DFF243:DFM243 DPB243:DPI243 DYX243:DZE243 EIT243:EJA243 ESP243:ESW243 FCL243:FCS243 FMH243:FMO243 FWD243:FWK243 GFZ243:GGG243 GPV243:GQC243 GZR243:GZY243 HJN243:HJU243 HTJ243:HTQ243 IDF243:IDM243 INB243:INI243 IWX243:IXE243 JGT243:JHA243 JQP243:JQW243 KAL243:KAS243 KKH243:KKO243 KUD243:KUK243 LDZ243:LEG243 LNV243:LOC243 LXR243:LXY243 MHN243:MHU243 MRJ243:MRQ243 NBF243:NBM243 NLB243:NLI243 NUX243:NVE243 OET243:OFA243 OOP243:OOW243 OYL243:OYS243 PIH243:PIO243 PSD243:PSK243 QBZ243:QCG243 QLV243:QMC243 QVR243:QVY243 RFN243:RFU243 RPJ243:RPQ243 RZF243:RZM243 SJB243:SJI243 SSX243:STE243 TCT243:TDA243 TMP243:TMW243 TWL243:TWS243">
      <formula1>kind_of_cons</formula1>
    </dataValidation>
    <dataValidation type="list" allowBlank="1" showInputMessage="1" showErrorMessage="1" errorTitle="Ошибка" error="Выберите значение из списка" sqref="WVW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53 KT53 UP53 AEL53 AOH53 AYD53 BHZ53 BRV53 CBR53 CLN53 CVJ53 DFF53 DPB53 DYX53 EIT53 ESP53 FCL53 FMH53 FWD53 GFZ53 GPV53 GZR53 HJN53 HTJ53 IDF53 INB53 IWX53 JGT53 JQP53 KAL53 KKH53 KUD53 LDZ53 LNV53 LXR53 MHN53 MRJ53 NBF53 NLB53 NUX53 OET53 OOP53 OYL53 PIH53 PSD53 QBZ53 QLV53 QVR53 RFN53 RPJ53 RZF53 SJB53 SSX53 TCT53 TMP53 TWL53 UGH53 UQD53 UZZ53 VJV53 VTR53 WDN53 WNJ53 WXF53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WVW224 O224 JK224 TG224 ADC224 AMY224 AWU224 BGQ224 BQM224 CAI224 CKE224 CUA224 DDW224 DNS224 DXO224 EHK224 ERG224 FBC224 FKY224 FUU224 GEQ224 GOM224 GYI224 HIE224 HSA224 IBW224 ILS224 IVO224 JFK224 JPG224 JZC224 KIY224 KSU224 LCQ224 LMM224 LWI224 MGE224 MQA224 MZW224 NJS224 NTO224 ODK224 ONG224 OXC224 PGY224 PQU224 QAQ224 QKM224 QUI224 REE224 ROA224 RXW224 SHS224 SRO224 TBK224 TLG224 TVC224 UEY224 UOU224 UYQ224 VIM224 VSI224 WCE224 WMA224 O242 KT242 UP242 AEL242 AOH242 AYD242 BHZ242 BRV242 CBR242 CLN242 CVJ242 DFF242 DPB242 DYX242 EIT242 ESP242 FCL242 FMH242 FWD242 GFZ242 GPV242 GZR242 HJN242 HTJ242 IDF242 INB242 IWX242 JGT242 JQP242 KAL242 KKH242 KUD242 LDZ242 LNV242 LXR242 MHN242 MRJ242 NBF242 NLB242 NUX242 OET242 OOP242 OYL242 PIH242 PSD242 QBZ242 QLV242 QVR242 RFN242 RPJ242 RZF242 SJB242 SSX242 TCT242 TMP242 TWL242 UGH242 UQD242 UZZ242 VJV242 VTR242 WDN242 WNJ242 WXF242">
      <formula1>kind_of_scheme_in</formula1>
    </dataValidation>
    <dataValidation type="list" allowBlank="1" showInputMessage="1" showErrorMessage="1" errorTitle="Ошибка" error="Выберите значение из списка" sqref="WVW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O108">
      <formula1>kind_of_cons</formula1>
    </dataValidation>
    <dataValidation type="list" allowBlank="1" showInputMessage="1" showErrorMessage="1" errorTitle="Ошибка" error="Выберите значение из списка" sqref="WVU91 WVU131 KR244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UN244 KR55 UN55 AEJ55 AOF55 AYB55 BHX55 BRT55 CBP55 CLL55 CVH55 DFD55 DOZ55 DYV55 EIR55 ESN55 FCJ55 FMF55 FWB55 GFX55 GPT55 GZP55 HJL55 HTH55 IDD55 IMZ55 IWV55 JGR55 JQN55 KAJ55 KKF55 KUB55 LDX55 LNT55 LXP55 MHL55 MRH55 NBD55 NKZ55 NUV55 OER55 OON55 OYJ55 PIF55 PSB55 QBX55 QLT55 QVP55 RFL55 RPH55 RZD55 SIZ55 SSV55 TCR55 TMN55 TWJ55 UGF55 UQB55 UZX55 VJT55 VTP55 WDL55 WNH55 WXD55 AEJ244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AOF244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AYB244 JI131 TE131 ADA131 AMW131 AWS131 BGO131 BQK131 CAG131 CKC131 CTY131 DDU131 DNQ131 DXM131 EHI131 ERE131 FBA131 FKW131 FUS131 GEO131 GOK131 GYG131 HIC131 HRY131 IBU131 ILQ131 IVM131 JFI131 JPE131 JZA131 KIW131 KSS131 LCO131 LMK131 LWG131 MGC131 MPY131 MZU131 NJQ131 NTM131 ODI131 ONE131 OXA131 PGW131 PQS131 QAO131 QKK131 QUG131 REC131 RNY131 RXU131 SHQ131 SRM131 TBI131 TLE131 TVA131 UEW131 UOS131 UYO131 VIK131 VSG131 WCC131 WLY131 M149 JI149 TE149 ADA149 AMW149 AWS149 BGO149 BQK149 CAG149 CKC149 CTY149 DDU149 DNQ149 DXM149 EHI149 ERE149 FBA149 FKW149 FUS149 GEO149 GOK149 GYG149 HIC149 HRY149 IBU149 ILQ149 IVM149 JFI149 JPE149 JZA149 KIW149 KSS149 LCO149 LMK149 LWG149 MGC149 MPY149 MZU149 NJQ149 NTM149 ODI149 ONE149 OXA149 PGW149 PQS149 QAO149 QKK149 QUG149 REC149 RNY149 RXU149 SHQ149 SRM149 TBI149 TLE149 TVA149 UEW149 UOS149 UYO149 VIK149 VSG149 WCC149 WLY149 WVU149 M226 JI226 TE226 ADA226 AMW226 AWS226 BGO226 BQK226 CAG226 CKC226 CTY226 DDU226 DNQ226 DXM226 EHI226 ERE226 FBA226 FKW226 FUS226 GEO226 GOK226 GYG226 HIC226 HRY226 IBU226 ILQ226 IVM226 JFI226 JPE226 JZA226 KIW226 KSS226 LCO226 LMK226 LWG226 MGC226 MPY226 MZU226 NJQ226 NTM226 ODI226 ONE226 OXA226 PGW226 PQS226 QAO226 QKK226 QUG226 REC226 RNY226 RXU226 SHQ226 SRM226 TBI226 TLE226 TVA226 UEW226 UOS226 UYO226 VIK226 VSG226 WCC226 WLY226 WVU226 M244 WXD244 WNH244 WDL244 VTP244 VJT244 UZX244 UQB244 UGF244 TWJ244 TMN244 TCR244 SSV244 SIZ244 RZD244 RPH244 RFL244 QVP244 QLT244 QBX244 PSB244 PIF244 OYJ244 OON244 OER244 NUV244 NKZ244 NBD244 MRH244 MHL244 LXP244 LNT244 LDX244 KUB244 KKF244 KAJ244 JQN244 JGR244 IWV244 IMZ244 IDD244 HTH244 HJL244 GZP244 GPT244 GFX244 FWB244 FMF244 FCJ244 ESN244 EIR244 DYV244 DOZ244 DFD244 CVH244 CLL244 CBP244 BRT244 BHX244 M37 M55 M73 M91 M131">
      <formula1>kind_of_heat_transfer</formula1>
    </dataValidation>
    <dataValidation type="list" allowBlank="1" showInputMessage="1" showErrorMessage="1" errorTitle="Ошибка" error="Выберите значение из списка" prompt="Выберите значение из списка" sqref="E9:E10">
      <formula1>kind_group_rates_load_filter</formula1>
    </dataValidation>
    <dataValidation allowBlank="1" showInputMessage="1" showErrorMessage="1" prompt="Выберите виды деятельности, выполнив двойной щелчок левой кнопки мыши по ячейке." sqref="F9:F1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9:N11 N15:N17">
      <formula1>DESCRIPTION_TERRITORY</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7 J292 F312">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332">
      <formula1>"a"</formula1>
    </dataValidation>
    <dataValidation allowBlank="1" sqref="WVT94:WWE95 JH39:JS45 TD39:TO45 ACZ39:ADK45 AMV39:ANG45 AWR39:AXC45 BGN39:BGY45 BQJ39:BQU45 CAF39:CAQ45 CKB39:CKM45 CTX39:CUI45 DDT39:DEE45 DNP39:DOA45 DXL39:DXW45 EHH39:EHS45 ERD39:ERO45 FAZ39:FBK45 FKV39:FLG45 FUR39:FVC45 GEN39:GEY45 GOJ39:GOU45 GYF39:GYQ45 HIB39:HIM45 HRX39:HSI45 IBT39:ICE45 ILP39:IMA45 IVL39:IVW45 JFH39:JFS45 JPD39:JPO45 JYZ39:JZK45 KIV39:KJG45 KSR39:KTC45 LCN39:LCY45 LMJ39:LMU45 LWF39:LWQ45 MGB39:MGM45 MPX39:MQI45 MZT39:NAE45 NJP39:NKA45 NTL39:NTW45 ODH39:ODS45 OND39:ONO45 OWZ39:OXK45 PGV39:PHG45 PQR39:PRC45 QAN39:QAY45 QKJ39:QKU45 QUF39:QUQ45 REB39:REM45 RNX39:ROI45 RXT39:RYE45 SHP39:SIA45 SRL39:SRW45 TBH39:TBS45 TLD39:TLO45 TUZ39:TVK45 UEV39:UFG45 UOR39:UPC45 UYN39:UYY45 VIJ39:VIU45 VSF39:VSQ45 WCB39:WCM45 WLX39:WMI45 WVT39:WWE45 JH94:JS95 TD94:TO95 ACZ94:ADK95 AMV94:ANG95 AWR94:AXC95 BGN94:BGY95 BQJ94:BQU95 CAF94:CAQ95 CKB94:CKM95 CTX94:CUI95 DDT94:DEE95 DNP94:DOA95 DXL94:DXW95 EHH94:EHS95 ERD94:ERO95 FAZ94:FBK95 FKV94:FLG95 FUR94:FVC95 GEN94:GEY95 GOJ94:GOU95 GYF94:GYQ95 HIB94:HIM95 HRX94:HSI95 IBT94:ICE95 ILP94:IMA95 IVL94:IVW95 JFH94:JFS95 JPD94:JPO95 JYZ94:JZK95 KIV94:KJG95 KSR94:KTC95 LCN94:LCY95 LMJ94:LMU95 LWF94:LWQ95 MGB94:MGM95 MPX94:MQI95 MZT94:NAE95 NJP94:NKA95 NTL94:NTW95 ODH94:ODS95 OND94:ONO95 OWZ94:OXK95 PGV94:PHG95 PQR94:PRC95 QAN94:QAY95 QKJ94:QKU95 QUF94:QUQ95 REB94:REM95 RNX94:ROI95 RXT94:RYE95 SHP94:SIA95 SRL94:SRW95 TBH94:TBS95 TLD94:TLO95 TUZ94:TVK95 UEV94:UFG95 UOR94:UPC95 UYN94:UYY95 VIJ94:VIU95 VSF94:VSQ95 WCB94:WCM95 WLX94:WMI95 JH115:JX115 TD115:TT115 ACZ115:ADP115 AMV115:ANL115 AWR115:AXH115 BGN115:BHD115 BQJ115:BQZ115 CAF115:CAV115 CKB115:CKR115 CTX115:CUN115 DDT115:DEJ115 DNP115:DOF115 DXL115:DYB115 EHH115:EHX115 ERD115:ERT115 FAZ115:FBP115 FKV115:FLL115 FUR115:FVH115 GEN115:GFD115 GOJ115:GOZ115 GYF115:GYV115 HIB115:HIR115 HRX115:HSN115 IBT115:ICJ115 ILP115:IMF115 IVL115:IWB115 JFH115:JFX115 JPD115:JPT115 JYZ115:JZP115 KIV115:KJL115 KSR115:KTH115 LCN115:LDD115 LMJ115:LMZ115 LWF115:LWV115 MGB115:MGR115 MPX115:MQN115 MZT115:NAJ115 NJP115:NKF115 NTL115:NUB115 ODH115:ODX115 OND115:ONT115 OWZ115:OXP115 PGV115:PHL115 PQR115:PRH115 QAN115:QBD115 QKJ115:QKZ115 QUF115:QUV115 REB115:RER115 RNX115:RON115 RXT115:RYJ115 SHP115:SIF115 SRL115:SSB115 TBH115:TBX115 TLD115:TLT115 TUZ115:TVP115 UEV115:UFL115 UOR115:UPH115 UYN115:UZD115 VIJ115:VIZ115 VSF115:VSV115 WCB115:WCR115 WLX115:WMN115 WVT115:WWJ115 L81:U81 AMV75:ANG81 AWR75:AXC81 BGN75:BGY81 BQJ75:BQU81 CAF75:CAQ81 CKB75:CKM81 CTX75:CUI81 DDT75:DEE81 DNP75:DOA81 DXL75:DXW81 EHH75:EHS81 ERD75:ERO81 FAZ75:FBK81 FKV75:FLG81 FUR75:FVC81 GEN75:GEY81 GOJ75:GOU81 GYF75:GYQ81 HIB75:HIM81 HRX75:HSI81 IBT75:ICE81 ILP75:IMA81 IVL75:IVW81 JFH75:JFS81 JPD75:JPO81 JYZ75:JZK81 KIV75:KJG81 KSR75:KTC81 LCN75:LCY81 LMJ75:LMU81 LWF75:LWQ81 MGB75:MGM81 MPX75:MQI81 MZT75:NAE81 NJP75:NKA81 NTL75:NTW81 ODH75:ODS81 OND75:ONO81 OWZ75:OXK81 PGV75:PHG81 PQR75:PRC81 QAN75:QAY81 QKJ75:QKU81 QUF75:QUQ81 REB75:REM81 RNX75:ROI81 RXT75:RYE81 SHP75:SIA81 SRL75:SRW81 TBH75:TBS81 TLD75:TLO81 TUZ75:TVK81 UEV75:UFG81 UOR75:UPC81 UYN75:UYY81 VIJ75:VIU81 VSF75:VSQ81 WCB75:WCM81 WLX75:WMI81 WVT75:WWE81 JH75:JS81 TD75:TO81 ACZ75:ADK81 ACZ228:ADK234 JH228:JS234 TD228:TO234 WVT228:WWE234 WLX228:WMI234 WCB228:WCM234 VSF228:VSQ234 VIJ228:VIU234 UYN228:UYY234 UOR228:UPC234 UEV228:UFG234 TUZ228:TVK234 TLD228:TLO234 TBH228:TBS234 SRL228:SRW234 SHP228:SIA234 RXT228:RYE234 RNX228:ROI234 REB228:REM234 QUF228:QUQ234 QKJ228:QKU234 QAN228:QAY234 PQR228:PRC234 PGV228:PHG234 OWZ228:OXK234 OND228:ONO234 ODH228:ODS234 NTL228:NTW234 NJP228:NKA234 MZT228:NAE234 MPX228:MQI234 MGB228:MGM234 LWF228:LWQ234 LMJ228:LMU234 LCN228:LCY234 KSR228:KTC234 KIV228:KJG234 JYZ228:JZK234 JPD228:JPO234 JFH228:JFS234 IVL228:IVW234 ILP228:IMA234 IBT228:ICE234 HRX228:HSI234 HIB228:HIM234 GYF228:GYQ234 GOJ228:GOU234 GEN228:GEY234 FUR228:FVC234 FKV228:FLG234 FAZ228:FBK234 ERD228:ERO234 EHH228:EHS234 DXL228:DXW234 DNP228:DOA234 DDT228:DEE234 CTX228:CUI234 CKB228:CKM234 CAF228:CAQ234 BQJ228:BQU234 BGN228:BGY234 AWR228:AXC234 AMV228:ANG234 L234:U234 L253:U253 KQ57:LB62 JH63:JS63 WXC57:WXN62 WVT63:WWE63 WNG57:WNR62 WLX63:WMI63 WDK57:WDV62 WCB63:WCM63 VTO57:VTZ62 VSF63:VSQ63 VJS57:VKD62 VIJ63:VIU63 UZW57:VAH62 UYN63:UYY63 UQA57:UQL62 UOR63:UPC63 UGE57:UGP62 UEV63:UFG63 TWI57:TWT62 TUZ63:TVK63 TMM57:TMX62 TLD63:TLO63 TCQ57:TDB62 TBH63:TBS63 SSU57:STF62 SRL63:SRW63 SIY57:SJJ62 SHP63:SIA63 RZC57:RZN62 RXT63:RYE63 RPG57:RPR62 RNX63:ROI63 RFK57:RFV62 REB63:REM63 QVO57:QVZ62 QUF63:QUQ63 QLS57:QMD62 QKJ63:QKU63 QBW57:QCH62 QAN63:QAY63 PSA57:PSL62 PQR63:PRC63 PIE57:PIP62 PGV63:PHG63 OYI57:OYT62 OWZ63:OXK63 OOM57:OOX62 OND63:ONO63 OEQ57:OFB62 ODH63:ODS63 NUU57:NVF62 NTL63:NTW63 NKY57:NLJ62 NJP63:NKA63 NBC57:NBN62 MZT63:NAE63 MRG57:MRR62 MPX63:MQI63 MHK57:MHV62 MGB63:MGM63 LXO57:LXZ62 LWF63:LWQ63 LNS57:LOD62 LMJ63:LMU63 LDW57:LEH62 LCN63:LCY63 KUA57:KUL62 KSR63:KTC63 KKE57:KKP62 KIV63:KJG63 KAI57:KAT62 JYZ63:JZK63 JQM57:JQX62 JPD63:JPO63 JGQ57:JHB62 JFH63:JFS63 IWU57:IXF62 IVL63:IVW63 IMY57:INJ62 ILP63:IMA63 IDC57:IDN62 IBT63:ICE63 HTG57:HTR62 HRX63:HSI63 HJK57:HJV62 HIB63:HIM63 GZO57:GZZ62 GYF63:GYQ63 GPS57:GQD62 GOJ63:GOU63 GFW57:GGH62 GEN63:GEY63 FWA57:FWL62 FUR63:FVC63 FME57:FMP62 FKV63:FLG63 FCI57:FCT62 FAZ63:FBK63 ESM57:ESX62 ERD63:ERO63 EIQ57:EJB62 EHH63:EHS63 DYU57:DZF62 DXL63:DXW63 DOY57:DPJ62 DNP63:DOA63 DFC57:DFN62 DDT63:DEE63 CVG57:CVR62 CTX63:CUI63 CLK57:CLV62 CKB63:CKM63 CBO57:CBZ62 CAF63:CAQ63 BRS57:BSD62 BQJ63:BQU63 BHW57:BIH62 BGN63:BGY63 AYA57:AYL62 AWR63:AXC63 AOE57:AOP62 AMV63:ANG63 AEI57:AET62 ACZ63:ADK63 UM57:UX62 TD63:TO63 L252:W252 AMV252:ANG253 MHK246:MHV251 MGB252:MGM253 AEI246:AET251 ACZ252:ADK253 GFW246:GGH251 GEN252:GEY253 KQ246:LB251 JH252:JS253 LXO246:LXZ251 LWF252:LWQ253 UM246:UX251 TD252:TO253 DFC246:DFN251 DDT252:DEE253 WXC246:WXN251 WVT252:WWE253 LNS246:LOD251 LMJ252:LMU253 WNG246:WNR251 WLX252:WMI253 FWA246:FWL251 FUR252:FVC253 WDK246:WDV251 WCB252:WCM253 LDW246:LEH251 LCN252:LCY253 VTO246:VTZ251 VSF252:VSQ253 BRS246:BSD251 BQJ252:BQU253 VJS246:VKD251 VIJ252:VIU253 KUA246:KUL251 KSR252:KTC253 UZW246:VAH251 UYN252:UYY253 FME246:FMP251 FKV252:FLG253 UQA246:UQL251 UOR252:UPC253 KKE246:KKP251 KIV252:KJG253 UGE246:UGP251 UEV252:UFG253 CVG246:CVR251 CTX252:CUI253 TWI246:TWT251 TUZ252:TVK253 KAI246:KAT251 JYZ252:JZK253 TMM246:TMX251 TLD252:TLO253 FCI246:FCT251 FAZ252:FBK253 TCQ246:TDB251 TBH252:TBS253 JQM246:JQX251 JPD252:JPO253 SSU246:STF251 SRL252:SRW253 AYA246:AYL251 AWR252:AXC253 SIY246:SJJ251 SHP252:SIA253 JGQ246:JHB251 JFH252:JFS253 RZC246:RZN251 RXT252:RYE253 ESM246:ESX251 ERD252:ERO253 RPG246:RPR251 RNX252:ROI253 IWU246:IXF251 IVL252:IVW253 RFK246:RFV251 REB252:REM253 CLK246:CLV251 CKB252:CKM253 QVO246:QVZ251 QUF252:QUQ253 IMY246:INJ251 ILP252:IMA253 QLS246:QMD251 QKJ252:QKU253 EIQ246:EJB251 EHH252:EHS253 QBW246:QCH251 QAN252:QAY253 IDC246:IDN251 IBT252:ICE253 PSA246:PSL251 PQR252:PRC253 BHW246:BIH251 BGN252:BGY253 PIE246:PIP251 PGV252:PHG253 HTG246:HTR251 HRX252:HSI253 OYI246:OYT251 OWZ252:OXK253 DYU246:DZF251 DXL252:DXW253 OOM246:OOX251 OND252:ONO253 HJK246:HJV251 HIB252:HIM253 OEQ246:OFB251 ODH252:ODS253 CBO246:CBZ251 CAF252:CAQ253 NUU246:NVF251 NTL252:NTW253 GZO246:GZZ251 GYF252:GYQ253 NKY246:NLJ251 NJP252:NKA253 DOY246:DPJ251 DNP252:DOA253 NBC246:NBN251 MZT252:NAE253 GPS246:GQD251 GOJ252:GOU253 MRG246:MRR251 MPX252:MQI253 AOE246:AOP251 L246:BE246 L247:BF251"/>
    <dataValidation type="list" allowBlank="1" showInputMessage="1" showErrorMessage="1" errorTitle="Ошибка" error="Выберите значение из списка" prompt="Выберите значение из списка" sqref="E292">
      <formula1>kind_of_forms</formula1>
    </dataValidation>
    <dataValidation type="textLength" operator="lessThanOrEqual" allowBlank="1" showInputMessage="1" showErrorMessage="1" errorTitle="Ошибка" error="Допускается ввод не более 900 символов!" prompt="Укажите поставщика" sqref="WVU110 M110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20 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formula1>900</formula1>
    </dataValidation>
    <dataValidation type="list" allowBlank="1" showInputMessage="1" errorTitle="Ошибка" error="Выберите значение из списка" prompt="Выберите значение из списка" sqref="WLY109 JI167 TE167 ADA167 AMW167 AWS167 BGO167 BQK167 CAG167 CKC167 CTY167 DDU167 DNQ167 DXM167 EHI167 ERE167 FBA167 FKW167 FUS167 GEO167 GOK167 GYG167 HIC167 HRY167 IBU167 ILQ167 IVM167 JFI167 JPE167 JZA167 KIW167 KSS167 LCO167 LMK167 LWG167 MGC167 MPY167 MZU167 NJQ167 NTM167 ODI167 ONE167 OXA167 PGW167 PQS167 QAO167 QKK167 QUG167 REC167 RNY167 RXU167 SHQ167 SRM167 TBI167 TLE167 TVA167 UEW167 UOS167 UYO167 VIK167 VSG167 WCC167 WLY167 WVU167 WVU109 JI109 TE109 ADA109 AMW109 AWS109 BGO109 BQK109 CAG109 CKC109 CTY109 DDU109 DNQ109 DXM109 EHI109 ERE109 FBA109 FKW109 FUS109 GEO109 GOK109 GYG109 HIC109 HRY109 IBU109 ILQ109 IVM109 JFI109 JPE109 JZA109 KIW109 KSS109 LCO109 LMK109 LWG109 MGC109 MPY109 MZU109 NJQ109 NTM109 ODI109 ONE109 OXA109 PGW109 PQS109 QAO109 QKK109 QUG109 REC109 RNY109 RXU109 SHQ109 SRM109 TBI109 TLE109 TVA109 UEW109 UOS109 UYO109 VIK109 VSG109 WCC109">
      <formula1>kind_of_heat_transfer</formula1>
    </dataValidation>
    <dataValidation allowBlank="1" prompt="Для выбора выполните двойной щелчок левой клавиши мыши по соответствующей ячейке." sqref="JH93:JS93 TD93:TO93 ACZ93:ADK93 AMV93:ANG93 AWR93:AXC93 BGN93:BGY93 BQJ93:BQU93 CAF93:CAQ93 CKB93:CKM93 CTX93:CUI93 DDT93:DEE93 DNP93:DOA93 DXL93:DXW93 EHH93:EHS93 ERD93:ERO93 FAZ93:FBK93 FKV93:FLG93 FUR93:FVC93 GEN93:GEY93 GOJ93:GOU93 GYF93:GYQ93 HIB93:HIM93 HRX93:HSI93 IBT93:ICE93 ILP93:IMA93 IVL93:IVW93 JFH93:JFS93 JPD93:JPO93 JYZ93:JZK93 KIV93:KJG93 KSR93:KTC93 LCN93:LCY93 LMJ93:LMU93 LWF93:LWQ93 MGB93:MGM93 MPX93:MQI93 MZT93:NAE93 NJP93:NKA93 NTL93:NTW93 ODH93:ODS93 OND93:ONO93 OWZ93:OXK93 PGV93:PHG93 PQR93:PRC93 QAN93:QAY93 QKJ93:QKU93 QUF93:QUQ93 REB93:REM93 RNX93:ROI93 RXT93:RYE93 SHP93:SIA93 SRL93:SRW93 TBH93:TBS93 TLD93:TLO93 TUZ93:TVK93 UEV93:UFG93 UOR93:UPC93 UYN93:UYY93 VIJ93:VIU93 VSF93:VSQ93 WCB93:WCM93 WLX93:WMI93 WVT93:WWE93 JH133:JS139 TD133:TO139 ACZ133:ADK139 AMV133:ANG139 AWR133:AXC139 BGN133:BGY139 BQJ133:BQU139 CAF133:CAQ139 CKB133:CKM139 CTX133:CUI139 DDT133:DEE139 DNP133:DOA139 DXL133:DXW139 EHH133:EHS139 ERD133:ERO139 FAZ133:FBK139 FKV133:FLG139 FUR133:FVC139 GEN133:GEY139 GOJ133:GOU139 GYF133:GYQ139 HIB133:HIM139 HRX133:HSI139 IBT133:ICE139 ILP133:IMA139 IVL133:IVW139 JFH133:JFS139 JPD133:JPO139 JYZ133:JZK139 KIV133:KJG139 KSR133:KTC139 LCN133:LCY139 LMJ133:LMU139 LWF133:LWQ139 MGB133:MGM139 MPX133:MQI139 MZT133:NAE139 NJP133:NKA139 NTL133:NTW139 ODH133:ODS139 OND133:ONO139 OWZ133:OXK139 PGV133:PHG139 PQR133:PRC139 QAN133:QAY139 QKJ133:QKU139 QUF133:QUQ139 REB133:REM139 RNX133:ROI139 RXT133:RYE139 SHP133:SIA139 SRL133:SRW139 TBH133:TBS139 TLD133:TLO139 TUZ133:TVK139 UEV133:UFG139 UOR133:UPC139 UYN133:UYY139 VIJ133:VIU139 VSF133:VSQ139 WCB133:WCM139 WLX133:WMI139 WVT133:WWE139 JH151:JS157 TD151:TO157 ACZ151:ADK157 AMV151:ANG157 AWR151:AXC157 BGN151:BGY157 BQJ151:BQU157 CAF151:CAQ157 CKB151:CKM157 CTX151:CUI157 DDT151:DEE157 DNP151:DOA157 DXL151:DXW157 EHH151:EHS157 ERD151:ERO157 FAZ151:FBK157 FKV151:FLG157 FUR151:FVC157 GEN151:GEY157 GOJ151:GOU157 GYF151:GYQ157 HIB151:HIM157 HRX151:HSI157 IBT151:ICE157 ILP151:IMA157 IVL151:IVW157 JFH151:JFS157 JPD151:JPO157 JYZ151:JZK157 KIV151:KJG157 KSR151:KTC157 LCN151:LCY157 LMJ151:LMU157 LWF151:LWQ157 MGB151:MGM157 MPX151:MQI157 MZT151:NAE157 NJP151:NKA157 NTL151:NTW157 ODH151:ODS157 OND151:ONO157 OWZ151:OXK157 PGV151:PHG157 PQR151:PRC157 QAN151:QAY157 QKJ151:QKU157 QUF151:QUQ157 REB151:REM157 RNX151:ROI157 RXT151:RYE157 SHP151:SIA157 SRL151:SRW157 TBH151:TBS157 TLD151:TLO157 TUZ151:TVK157 UEV151:UFG157 UOR151:UPC157 UYN151:UYY157 VIJ151:VIU157 VSF151:VSQ157 WCB151:WCM157 WLX151:WMI157 WVT151:WWE157 L175:U175 JH116:JX119 TD116:TT119 ACZ116:ADP119 AMV116:ANL119 AWR116:AXH119 BGN116:BHD119 BQJ116:BQZ119 CAF116:CAV119 CKB116:CKR119 CTX116:CUN119 DDT116:DEJ119 DNP116:DOF119 DXL116:DYB119 EHH116:EHX119 ERD116:ERT119 FAZ116:FBP119 FKV116:FLL119 FUR116:FVH119 GEN116:GFD119 GOJ116:GOZ119 GYF116:GYV119 HIB116:HIR119 HRX116:HSN119 IBT116:ICJ119 ILP116:IMF119 IVL116:IWB119 JFH116:JFX119 JPD116:JPT119 JYZ116:JZP119 KIV116:KJL119 KSR116:KTH119 LCN116:LDD119 LMJ116:LMZ119 LWF116:LWV119 MGB116:MGR119 MPX116:MQN119 MZT116:NAJ119 NJP116:NKF119 NTL116:NUB119 ODH116:ODX119 OND116:ONT119 OWZ116:OXP119 PGV116:PHL119 PQR116:PRH119 QAN116:QBD119 QKJ116:QKZ119 QUF116:QUV119 REB116:RER119 RNX116:RON119 RXT116:RYJ119 SHP116:SIF119 SRL116:SSB119 TBH116:TBX119 TLD116:TLT119 TUZ116:TVP119 UEV116:UFL119 UOR116:UPH119 UYN116:UZD119 VIJ116:VIZ119 VSF116:VSV119 WCB116:WCR119 WLX116:WMN119 WVT116:WWJ119 JH112:JX114 TD112:TT114 ACZ112:ADP114 AMV112:ANL114 AWR112:AXH114 BGN112:BHD114 BQJ112:BQZ114 CAF112:CAV114 CKB112:CKR114 CTX112:CUN114 DDT112:DEJ114 DNP112:DOF114 DXL112:DYB114 EHH112:EHX114 ERD112:ERT114 FAZ112:FBP114 FKV112:FLL114 FUR112:FVH114 GEN112:GFD114 GOJ112:GOZ114 GYF112:GYV114 HIB112:HIR114 HRX112:HSN114 IBT112:ICJ114 ILP112:IMF114 IVL112:IWB114 JFH112:JFX114 JPD112:JPT114 JYZ112:JZP114 KIV112:KJL114 KSR112:KTH114 LCN112:LDD114 LMJ112:LMZ114 LWF112:LWV114 MGB112:MGR114 MPX112:MQN114 MZT112:NAJ114 NJP112:NKF114 NTL112:NUB114 ODH112:ODX114 OND112:ONT114 OWZ112:OXP114 PGV112:PHL114 PQR112:PRH114 QAN112:QBD114 QKJ112:QKZ114 QUF112:QUV114 REB112:RER114 RNX112:RON114 RXT112:RYJ114 SHP112:SIF114 SRL112:SSB114 TBH112:TBX114 TLD112:TLT114 TUZ112:TVP114 UEV112:UFL114 UOR112:UPH114 UYN112:UZD114 VIJ112:VIZ114 VSF112:VSV114 WCB112:WCR114 WLX112:WMN114 WVT112:WWJ114 WVT185:WWF189 JH185:JT189 TD185:TP189 ACZ185:ADL189 AMV185:ANH189 AWR185:AXD189 BGN185:BGZ189 BQJ185:BQV189 CAF185:CAR189 CKB185:CKN189 CTX185:CUJ189 DDT185:DEF189 DNP185:DOB189 DXL185:DXX189 EHH185:EHT189 ERD185:ERP189 FAZ185:FBL189 FKV185:FLH189 FUR185:FVD189 GEN185:GEZ189 GOJ185:GOV189 GYF185:GYR189 HIB185:HIN189 HRX185:HSJ189 IBT185:ICF189 ILP185:IMB189 IVL185:IVX189 JFH185:JFT189 JPD185:JPP189 JYZ185:JZL189 KIV185:KJH189 KSR185:KTD189 LCN185:LCZ189 LMJ185:LMV189 LWF185:LWR189 MGB185:MGN189 MPX185:MQJ189 MZT185:NAF189 NJP185:NKB189 NTL185:NTX189 ODH185:ODT189 OND185:ONP189 OWZ185:OXL189 PGV185:PHH189 PQR185:PRD189 QAN185:QAZ189 QKJ185:QKV189 QUF185:QUR189 REB185:REN189 RNX185:ROJ189 RXT185:RYF189 SHP185:SIB189 SRL185:SRX189 TBH185:TBT189 TLD185:TLP189 TUZ185:TVL189 UEV185:UFH189 UOR185:UPD189 UYN185:UYZ189 VIJ185:VIV189 VSF185:VSR189 WCB185:WCN189 WLX185:WMJ189 L100:W100 TD201:TY205 ACZ201:ADU205 JH201:KC205 AWR201:AXM205 AMV201:ANQ205 BGN201:BHI205 WVT201:WWO205 BQJ201:BRE205 WLX201:WMS205 WCB201:WCW205 VSF201:VTA205 VIJ201:VJE205 UYN201:UZI205 UOR201:UPM205 UEV201:UFQ205 TUZ201:TVU205 TLD201:TLY205 TBH201:TCC205 SRL201:SSG205 SHP201:SIK205 RXT201:RYO205 RNX201:ROS205 REB201:REW205 QUF201:QVA205 QKJ201:QLE205 QAN201:QBI205 PQR201:PRM205 PGV201:PHQ205 OWZ201:OXU205 OND201:ONY205 ODH201:OEC205 NTL201:NUG205 NJP201:NKK205 MZT201:NAO205 MPX201:MQS205 MGB201:MGW205 LWF201:LXA205 LMJ201:LNE205 LCN201:LDI205 KSR201:KTM205 KIV201:KJQ205 JYZ201:JZU205 JPD201:JPY205 JFH201:JGC205 IVL201:IWG205 ILP201:IMK205 IBT201:ICO205 HRX201:HSS205 HIB201:HIW205 GYF201:GZA205 GOJ201:GPE205 GEN201:GFI205 FUR201:FVM205 FKV201:FLQ205 FAZ201:FBU205 ERD201:ERY205 EHH201:EIC205 DXL201:DYG205 DNP201:DOK205 DDT201:DEO205 CTX201:CUS205 CKB201:CKW205 CAF201:CBA205 WVT169:WWE175 WLX169:WMI175 WCB169:WCM175 VSF169:VSQ175 VIJ169:VIU175 UYN169:UYY175 UOR169:UPC175 UEV169:UFG175 TUZ169:TVK175 TLD169:TLO175 TBH169:TBS175 SRL169:SRW175 SHP169:SIA175 RXT169:RYE175 RNX169:ROI175 REB169:REM175 QUF169:QUQ175 QKJ169:QKU175 QAN169:QAY175 PQR169:PRC175 PGV169:PHG175 OWZ169:OXK175 OND169:ONO175 ODH169:ODS175 NTL169:NTW175 NJP169:NKA175 MZT169:NAE175 MPX169:MQI175 MGB169:MGM175 LWF169:LWQ175 LMJ169:LMU175 LCN169:LCY175 KSR169:KTC175 KIV169:KJG175 JYZ169:JZK175 JPD169:JPO175 JFH169:JFS175 IVL169:IVW175 ILP169:IMA175 IBT169:ICE175 HRX169:HSI175 HIB169:HIM175 GYF169:GYQ175 GOJ169:GOU175 GEN169:GEY175 FUR169:FVC175 FKV169:FLG175 FAZ169:FBK175 ERD169:ERO175 EHH169:EHS175 DXL169:DXW175 DNP169:DOA175 DDT169:DEE175 CTX169:CUI175 CKB169:CKM175 CAF169:CAQ175 BQJ169:BQU175 BGN169:BGY175 AWR169:AXC175 AMV169:ANG175 ACZ169:ADK175 TD169:TO175 JH169:JS175 WVT96:WWE100 WLX96:WMI100 WCB96:WCM100 VSF96:VSQ100 VIJ96:VIU100 UYN96:UYY100 UOR96:UPC100 UEV96:UFG100 TUZ96:TVK100 TLD96:TLO100 TBH96:TBS100 SRL96:SRW100 SHP96:SIA100 RXT96:RYE100 RNX96:ROI100 REB96:REM100 QUF96:QUQ100 QKJ96:QKU100 QAN96:QAY100 PQR96:PRC100 PGV96:PHG100 OWZ96:OXK100 OND96:ONO100 ODH96:ODS100 NTL96:NTW100 NJP96:NKA100 MZT96:NAE100 MPX96:MQI100 MGB96:MGM100 LWF96:LWQ100 LMJ96:LMU100 LCN96:LCY100 KSR96:KTC100 KIV96:KJG100 JYZ96:JZK100 JPD96:JPO100 JFH96:JFS100 IVL96:IVW100 ILP96:IMA100 IBT96:ICE100 HRX96:HSI100 HIB96:HIM100 GYF96:GYQ100 GOJ96:GOU100 GEN96:GEY100 FUR96:FVC100 FKV96:FLG100 FAZ96:FBK100 ERD96:ERO100 EHH96:EHS100 DXL96:DXW100 DNP96:DOA100 DDT96:DEE100 CTX96:CUI100 CKB96:CKM100 CAF96:CAQ100 BQJ96:BQU100 BGN96:BGY100 AWR96:AXC100 AMV96:ANG100 ACZ96:ADK100 TD96:TO100 JH96:JS100"/>
    <dataValidation type="textLength" operator="lessThanOrEqual" allowBlank="1" showErrorMessage="1" errorTitle="Ошибка" error="Допускается ввод не более 900 символов!" sqref="M197 JI197 TE197 ADA197 AMW197 AWS197 BGO197 BQK197 CAG197 CKC197 CTY197 DDU197 DNQ197 DXM197 EHI197 ERE197 FBA197 FKW197 FUS197 GEO197 GOK197 GYG197 HIC197 HRY197 IBU197 ILQ197 IVM197 JFI197 JPE197 JZA197 KIW197 KSS197 LCO197 LMK197 LWG197 MGC197 MPY197 MZU197 NJQ197 NTM197 ODI197 ONE197 OXA197 PGW197 PQS197 QAO197 QKK197 QUG197 REC197 RNY197 RXU197 SHQ197 SRM197 TBI197 TLE197 TVA197 UEW197 UOS197 UYO197 VIK197 VSG197 WCC197 WLY197 WVU197">
      <formula1>900</formula1>
    </dataValidation>
    <dataValidation type="textLength" operator="lessThanOrEqual" allowBlank="1" showInputMessage="1" showErrorMessage="1" errorTitle="Ошибка" error="Допускается ввод не более 900 символов!" prompt="Укажите заявителя" sqref="M183 JI183 TE183 ADA183 AMW183 AWS183 BGO183 BQK183 CAG183 CKC183 CTY183 DDU183 DNQ183 DXM183 EHI183 ERE183 FBA183 FKW183 FUS183 GEO183 GOK183 GYG183 HIC183 HRY183 IBU183 ILQ183 IVM183 JFI183 JPE183 JZA183 KIW183 KSS183 LCO183 LMK183 LWG183 MGC183 MPY183 MZU183 NJQ183 NTM183 ODI183 ONE183 OXA183 PGW183 PQS183 QAO183 QKK183 QUG183 REC183 RNY183 RXU183 SHQ183 SRM183 TBI183 TLE183 TVA183 UEW183 UOS183 UYO183 VIK183 VSG183 WCC183 WLY183 WVU183">
      <formula1>900</formula1>
    </dataValidation>
    <dataValidation type="list" allowBlank="1" showInputMessage="1" showErrorMessage="1" errorTitle="Ошибка" error="Выберите значение из списка" prompt="Выберите значение из списка" sqref="Q207:Q209">
      <formula1>kind_of_load4</formula1>
    </dataValidation>
    <dataValidation type="list" allowBlank="1" showInputMessage="1" showErrorMessage="1" errorTitle="Ошибка" error="Выберите значение из списка" prompt="Выберите значение из списка" sqref="U207:U208 U211:U212">
      <formula1>kind_of_nets</formula1>
    </dataValidation>
    <dataValidation type="list" allowBlank="1" showInputMessage="1" showErrorMessage="1" errorTitle="Ошибка" error="Выберите значение из списка" prompt="Выберите значение из списка" sqref="Y207 Y211">
      <formula1>kind_of_diameters</formula1>
    </dataValidation>
    <dataValidation type="list" allowBlank="1" showInputMessage="1" showErrorMessage="1" errorTitle="Ошибка" error="Выберите значение из списка" prompt="Выберите значение из списка" sqref="O36:V36 O72:V72 O130:V130 O148:V148 O225:V225 O166 O90 O54 O243">
      <formula1>kind_of_cons</formula1>
    </dataValidation>
  </dataValidations>
  <pageMargins left="0.75" right="0.75" top="1" bottom="1" header="0.5" footer="0.5"/>
  <pageSetup paperSize="9" orientation="portrait"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0">
    <tabColor rgb="FFCCCCFF"/>
  </sheetPr>
  <dimension ref="A1:L54"/>
  <sheetViews>
    <sheetView showGridLines="0" topLeftCell="D31" zoomScaleNormal="100" workbookViewId="0">
      <selection activeCell="F43" sqref="F43:F46"/>
    </sheetView>
  </sheetViews>
  <sheetFormatPr defaultRowHeight="11.25"/>
  <cols>
    <col min="1" max="1" width="10.7109375" style="198" hidden="1" customWidth="1"/>
    <col min="2" max="2" width="10.7109375" style="90" hidden="1" customWidth="1"/>
    <col min="3" max="3" width="3.7109375" style="20" hidden="1" customWidth="1"/>
    <col min="4" max="4" width="1.7109375" style="23" customWidth="1"/>
    <col min="5" max="5" width="55.28515625" style="23" customWidth="1"/>
    <col min="6" max="6" width="50.7109375" style="23" customWidth="1"/>
    <col min="7" max="7" width="3.7109375" style="22" customWidth="1"/>
    <col min="8" max="8" width="9.140625" style="23"/>
    <col min="9" max="9" width="9.140625" style="55"/>
    <col min="10" max="10" width="30" style="23" customWidth="1"/>
    <col min="11" max="16384" width="9.140625" style="23"/>
  </cols>
  <sheetData>
    <row r="1" spans="1:12" s="387" customFormat="1" ht="3" customHeight="1">
      <c r="A1" s="385"/>
      <c r="B1" s="386"/>
      <c r="F1" s="387">
        <v>31464180</v>
      </c>
      <c r="G1" s="388"/>
      <c r="I1" s="388"/>
    </row>
    <row r="2" spans="1:12" s="18" customFormat="1" ht="14.25">
      <c r="A2" s="197"/>
      <c r="B2" s="90"/>
      <c r="E2" s="393" t="str">
        <f>"Код шаблона: " &amp; GetCode()</f>
        <v>Код шаблона: FAS.JKH.OPEN.INFO.PRICE.WARM</v>
      </c>
      <c r="F2" s="442"/>
      <c r="G2" s="392"/>
      <c r="H2" s="392"/>
      <c r="I2" s="392"/>
      <c r="J2" s="392"/>
      <c r="K2" s="392"/>
      <c r="L2" s="392"/>
    </row>
    <row r="3" spans="1:12" ht="14.25">
      <c r="E3" s="394" t="str">
        <f>"Версия " &amp; GetVersion()</f>
        <v>Версия 1.0</v>
      </c>
      <c r="F3" s="442"/>
      <c r="G3" s="43"/>
      <c r="H3" s="43"/>
      <c r="I3" s="43"/>
      <c r="J3" s="43"/>
      <c r="K3" s="43"/>
      <c r="L3" s="261"/>
    </row>
    <row r="4" spans="1:12" s="372" customFormat="1" ht="6">
      <c r="A4" s="366"/>
      <c r="B4" s="367"/>
      <c r="C4" s="368"/>
      <c r="D4" s="369"/>
      <c r="E4" s="389"/>
      <c r="F4" s="390"/>
      <c r="G4" s="391"/>
      <c r="I4" s="373"/>
    </row>
    <row r="5" spans="1:12" ht="22.5">
      <c r="D5" s="24"/>
      <c r="E5" s="1151" t="s">
        <v>771</v>
      </c>
      <c r="F5" s="1152"/>
      <c r="G5" s="435"/>
      <c r="J5" s="309"/>
    </row>
    <row r="6" spans="1:12" s="372" customFormat="1" ht="6">
      <c r="A6" s="366"/>
      <c r="B6" s="367"/>
      <c r="C6" s="368"/>
      <c r="D6" s="369"/>
      <c r="E6" s="374"/>
      <c r="F6" s="375"/>
      <c r="G6" s="376"/>
      <c r="I6" s="373"/>
    </row>
    <row r="7" spans="1:12" ht="27">
      <c r="D7" s="24"/>
      <c r="E7" s="25" t="s">
        <v>52</v>
      </c>
      <c r="F7" s="328" t="s">
        <v>66</v>
      </c>
      <c r="G7" s="384"/>
    </row>
    <row r="8" spans="1:12" s="372" customFormat="1" ht="6">
      <c r="A8" s="366"/>
      <c r="B8" s="367"/>
      <c r="C8" s="368"/>
      <c r="D8" s="369"/>
      <c r="E8" s="370"/>
      <c r="F8" s="371"/>
      <c r="G8" s="369"/>
      <c r="I8" s="373"/>
    </row>
    <row r="9" spans="1:12" ht="27">
      <c r="D9" s="24"/>
      <c r="E9" s="25" t="s">
        <v>475</v>
      </c>
      <c r="F9" s="349" t="s">
        <v>85</v>
      </c>
      <c r="G9" s="383"/>
    </row>
    <row r="10" spans="1:12" s="372" customFormat="1" ht="6">
      <c r="A10" s="377"/>
      <c r="B10" s="367"/>
      <c r="C10" s="368"/>
      <c r="D10" s="378"/>
      <c r="E10" s="374"/>
      <c r="F10" s="379"/>
      <c r="G10" s="380"/>
      <c r="I10" s="373"/>
    </row>
    <row r="11" spans="1:12" ht="27">
      <c r="A11" s="200"/>
      <c r="D11" s="24"/>
      <c r="E11" s="81" t="s">
        <v>473</v>
      </c>
      <c r="F11" s="1123" t="s">
        <v>1624</v>
      </c>
      <c r="G11" s="381"/>
    </row>
    <row r="12" spans="1:12" ht="27">
      <c r="D12" s="24"/>
      <c r="E12" s="81" t="s">
        <v>474</v>
      </c>
      <c r="F12" s="1123" t="s">
        <v>1625</v>
      </c>
      <c r="G12" s="383"/>
    </row>
    <row r="13" spans="1:12" s="372" customFormat="1" ht="6">
      <c r="A13" s="377"/>
      <c r="B13" s="367"/>
      <c r="C13" s="368"/>
      <c r="D13" s="378"/>
      <c r="E13" s="374"/>
      <c r="F13" s="379"/>
      <c r="G13" s="380"/>
      <c r="I13" s="373"/>
    </row>
    <row r="14" spans="1:12" ht="27">
      <c r="D14" s="24"/>
      <c r="E14" s="81" t="s">
        <v>369</v>
      </c>
      <c r="F14" s="329" t="s">
        <v>42</v>
      </c>
      <c r="G14" s="383"/>
    </row>
    <row r="15" spans="1:12" ht="27" hidden="1">
      <c r="D15" s="24"/>
      <c r="E15" s="81" t="s">
        <v>299</v>
      </c>
      <c r="F15" s="331" t="s">
        <v>776</v>
      </c>
      <c r="G15" s="383"/>
    </row>
    <row r="16" spans="1:12" ht="27" hidden="1">
      <c r="D16" s="24"/>
      <c r="E16" s="81" t="s">
        <v>601</v>
      </c>
      <c r="F16" s="331"/>
      <c r="G16" s="383"/>
    </row>
    <row r="17" spans="1:9" ht="19.5">
      <c r="D17" s="24"/>
      <c r="E17" s="25"/>
      <c r="F17" s="445" t="s">
        <v>609</v>
      </c>
      <c r="G17" s="21"/>
    </row>
    <row r="18" spans="1:9" ht="27">
      <c r="D18" s="24"/>
      <c r="E18" s="81" t="s">
        <v>503</v>
      </c>
      <c r="F18" s="329" t="s">
        <v>1626</v>
      </c>
      <c r="G18" s="383"/>
    </row>
    <row r="19" spans="1:9" ht="27">
      <c r="D19" s="24"/>
      <c r="E19" s="81" t="s">
        <v>598</v>
      </c>
      <c r="F19" s="330" t="s">
        <v>1627</v>
      </c>
      <c r="G19" s="383"/>
    </row>
    <row r="20" spans="1:9" ht="27">
      <c r="D20" s="24"/>
      <c r="E20" s="81" t="s">
        <v>597</v>
      </c>
      <c r="F20" s="329" t="s">
        <v>1628</v>
      </c>
      <c r="G20" s="383"/>
    </row>
    <row r="21" spans="1:9" ht="27">
      <c r="D21" s="24"/>
      <c r="E21" s="81" t="s">
        <v>502</v>
      </c>
      <c r="F21" s="329" t="s">
        <v>1629</v>
      </c>
      <c r="G21" s="383"/>
    </row>
    <row r="22" spans="1:9" ht="19.5" hidden="1">
      <c r="D22" s="24"/>
      <c r="E22" s="25"/>
      <c r="F22" s="445" t="s">
        <v>610</v>
      </c>
      <c r="G22" s="21"/>
    </row>
    <row r="23" spans="1:9" ht="27" hidden="1">
      <c r="D23" s="24"/>
      <c r="E23" s="81" t="s">
        <v>613</v>
      </c>
      <c r="F23" s="333"/>
      <c r="G23" s="383"/>
    </row>
    <row r="24" spans="1:9" ht="27" hidden="1">
      <c r="D24" s="24"/>
      <c r="E24" s="81" t="s">
        <v>612</v>
      </c>
      <c r="F24" s="331"/>
      <c r="G24" s="383"/>
    </row>
    <row r="25" spans="1:9" ht="27" hidden="1">
      <c r="D25" s="24"/>
      <c r="E25" s="81" t="s">
        <v>611</v>
      </c>
      <c r="F25" s="333"/>
      <c r="G25" s="383"/>
    </row>
    <row r="26" spans="1:9" ht="27" hidden="1">
      <c r="D26" s="24"/>
      <c r="E26" s="81" t="s">
        <v>502</v>
      </c>
      <c r="F26" s="333"/>
      <c r="G26" s="383"/>
    </row>
    <row r="27" spans="1:9" s="372" customFormat="1" ht="35.1" customHeight="1">
      <c r="A27" s="377"/>
      <c r="B27" s="367"/>
      <c r="C27" s="368"/>
      <c r="D27" s="378"/>
      <c r="E27" s="374"/>
      <c r="F27" s="379"/>
      <c r="G27" s="380"/>
      <c r="I27" s="373"/>
    </row>
    <row r="28" spans="1:9" ht="27">
      <c r="D28" s="24"/>
      <c r="E28" s="81" t="s">
        <v>170</v>
      </c>
      <c r="F28" s="349" t="s">
        <v>85</v>
      </c>
      <c r="G28" s="383"/>
    </row>
    <row r="29" spans="1:9" ht="27">
      <c r="C29" s="28"/>
      <c r="D29" s="29"/>
      <c r="E29" s="30" t="s">
        <v>79</v>
      </c>
      <c r="F29" s="332" t="s">
        <v>1394</v>
      </c>
      <c r="G29" s="382"/>
    </row>
    <row r="30" spans="1:9" ht="27" hidden="1">
      <c r="C30" s="28"/>
      <c r="D30" s="29"/>
      <c r="E30" s="52" t="s">
        <v>203</v>
      </c>
      <c r="F30" s="333"/>
      <c r="G30" s="382"/>
    </row>
    <row r="31" spans="1:9" ht="27">
      <c r="C31" s="28"/>
      <c r="D31" s="29"/>
      <c r="E31" s="30" t="s">
        <v>53</v>
      </c>
      <c r="F31" s="332" t="s">
        <v>1395</v>
      </c>
      <c r="G31" s="382"/>
    </row>
    <row r="32" spans="1:9" ht="27">
      <c r="C32" s="28"/>
      <c r="D32" s="29"/>
      <c r="E32" s="30" t="s">
        <v>54</v>
      </c>
      <c r="F32" s="332" t="s">
        <v>1399</v>
      </c>
      <c r="G32" s="382"/>
      <c r="H32" s="31"/>
    </row>
    <row r="33" spans="1:9" s="372" customFormat="1" ht="6">
      <c r="A33" s="377"/>
      <c r="B33" s="367"/>
      <c r="C33" s="368"/>
      <c r="D33" s="378"/>
      <c r="E33" s="374"/>
      <c r="F33" s="379"/>
      <c r="G33" s="380"/>
      <c r="I33" s="373"/>
    </row>
    <row r="34" spans="1:9" ht="27">
      <c r="A34" s="199"/>
      <c r="D34" s="26"/>
      <c r="E34" s="799" t="s">
        <v>725</v>
      </c>
      <c r="F34" s="1124" t="s">
        <v>728</v>
      </c>
      <c r="G34" s="381"/>
    </row>
    <row r="35" spans="1:9" s="372" customFormat="1" ht="6">
      <c r="A35" s="377"/>
      <c r="B35" s="367"/>
      <c r="C35" s="368"/>
      <c r="D35" s="378"/>
      <c r="E35" s="374"/>
      <c r="F35" s="379"/>
      <c r="G35" s="380"/>
      <c r="I35" s="373"/>
    </row>
    <row r="36" spans="1:9" ht="27">
      <c r="A36" s="199"/>
      <c r="D36" s="26"/>
      <c r="E36" s="81" t="s">
        <v>243</v>
      </c>
      <c r="F36" s="828" t="s">
        <v>204</v>
      </c>
      <c r="G36" s="381"/>
    </row>
    <row r="37" spans="1:9" s="372" customFormat="1" ht="6">
      <c r="A37" s="366"/>
      <c r="B37" s="367"/>
      <c r="C37" s="368"/>
      <c r="D37" s="369"/>
      <c r="E37" s="370"/>
      <c r="F37" s="371"/>
      <c r="G37" s="369"/>
      <c r="I37" s="373"/>
    </row>
    <row r="38" spans="1:9" ht="27">
      <c r="B38" s="189"/>
      <c r="D38" s="24"/>
      <c r="E38" s="81" t="s">
        <v>731</v>
      </c>
      <c r="F38" s="349" t="s">
        <v>85</v>
      </c>
      <c r="G38" s="383"/>
      <c r="I38" s="19"/>
    </row>
    <row r="39" spans="1:9" s="372" customFormat="1" ht="6">
      <c r="A39" s="377"/>
      <c r="B39" s="367"/>
      <c r="C39" s="368"/>
      <c r="D39" s="378"/>
      <c r="E39" s="374"/>
      <c r="F39" s="379"/>
      <c r="G39" s="380"/>
      <c r="I39" s="373"/>
    </row>
    <row r="40" spans="1:9" ht="27">
      <c r="A40" s="201"/>
      <c r="B40" s="92"/>
      <c r="D40" s="33"/>
      <c r="E40" s="32" t="s">
        <v>547</v>
      </c>
      <c r="F40" s="329" t="s">
        <v>1630</v>
      </c>
      <c r="G40" s="381"/>
    </row>
    <row r="41" spans="1:9" ht="27">
      <c r="A41" s="201"/>
      <c r="B41" s="92"/>
      <c r="D41" s="33"/>
      <c r="E41" s="41" t="s">
        <v>548</v>
      </c>
      <c r="F41" s="329" t="s">
        <v>1631</v>
      </c>
      <c r="G41" s="381"/>
    </row>
    <row r="42" spans="1:9" ht="19.5">
      <c r="D42" s="24"/>
      <c r="E42" s="25"/>
      <c r="F42" s="445" t="s">
        <v>580</v>
      </c>
      <c r="G42" s="21"/>
    </row>
    <row r="43" spans="1:9" ht="27">
      <c r="A43" s="201"/>
      <c r="D43" s="21"/>
      <c r="E43" s="443" t="s">
        <v>87</v>
      </c>
      <c r="F43" s="449" t="s">
        <v>1632</v>
      </c>
      <c r="G43" s="381"/>
    </row>
    <row r="44" spans="1:9" ht="27">
      <c r="A44" s="201"/>
      <c r="B44" s="92"/>
      <c r="D44" s="33"/>
      <c r="E44" s="443" t="s">
        <v>88</v>
      </c>
      <c r="F44" s="449" t="s">
        <v>1633</v>
      </c>
      <c r="G44" s="381"/>
    </row>
    <row r="45" spans="1:9" ht="27">
      <c r="A45" s="201"/>
      <c r="B45" s="92"/>
      <c r="D45" s="33"/>
      <c r="E45" s="443" t="s">
        <v>581</v>
      </c>
      <c r="F45" s="449" t="s">
        <v>1634</v>
      </c>
      <c r="G45" s="381"/>
    </row>
    <row r="46" spans="1:9" ht="27">
      <c r="D46" s="24"/>
      <c r="E46" s="444" t="s">
        <v>582</v>
      </c>
      <c r="F46" s="449" t="s">
        <v>1635</v>
      </c>
      <c r="G46" s="383"/>
    </row>
    <row r="47" spans="1:9" ht="20.100000000000001" customHeight="1">
      <c r="A47" s="201"/>
      <c r="D47" s="21"/>
      <c r="F47" s="163"/>
      <c r="G47" s="27"/>
    </row>
    <row r="48" spans="1:9" ht="19.5">
      <c r="A48" s="201"/>
      <c r="B48" s="92"/>
      <c r="D48" s="33"/>
      <c r="E48" s="32"/>
      <c r="F48" s="164"/>
      <c r="G48" s="27"/>
    </row>
    <row r="49" spans="1:9" ht="19.5">
      <c r="A49" s="201"/>
      <c r="B49" s="92"/>
      <c r="D49" s="33"/>
      <c r="E49" s="32"/>
      <c r="F49" s="164"/>
      <c r="G49" s="27"/>
    </row>
    <row r="50" spans="1:9" ht="19.5">
      <c r="A50" s="201"/>
      <c r="B50" s="92"/>
      <c r="D50" s="33"/>
      <c r="E50" s="41"/>
      <c r="F50" s="164"/>
      <c r="G50" s="27"/>
    </row>
    <row r="51" spans="1:9" ht="19.5">
      <c r="A51" s="201"/>
      <c r="B51" s="92"/>
      <c r="D51" s="33"/>
      <c r="E51" s="32"/>
      <c r="F51" s="164"/>
      <c r="G51" s="27"/>
    </row>
    <row r="54" spans="1:9">
      <c r="E54" s="1153"/>
      <c r="F54" s="1153"/>
      <c r="G54" s="1153"/>
      <c r="H54" s="1153"/>
      <c r="I54" s="1153"/>
    </row>
  </sheetData>
  <sheetProtection algorithmName="SHA-512" hashValue="Hzx0fHN+PpnQ/eIUewtY9MjX8mTHKtalp0gg14jXy/HXQ2zfwGni46fGGVFmh9LYA+aEuqL2WBIbu0khIu4dZw==" saltValue="xRhM+7d9sOReEzsYEIbWKA==" spinCount="100000" sheet="1" objects="1" scenarios="1" formatColumns="0" formatRows="0"/>
  <dataConsolidate leftLabels="1"/>
  <mergeCells count="2">
    <mergeCell ref="E5:F5"/>
    <mergeCell ref="E54:I54"/>
  </mergeCells>
  <phoneticPr fontId="13" type="noConversion"/>
  <dataValidations xWindow="446" yWindow="425" count="5">
    <dataValidation type="textLength" operator="lessThanOrEqual" allowBlank="1" showInputMessage="1" showErrorMessage="1" errorTitle="Ошибка" error="Допускается ввод не более 900 символов!" sqref="F48:F51 F30 F40:F41 F18 F43:F46 F20:F21 F23 F25:F26">
      <formula1>900</formula1>
    </dataValidation>
    <dataValidation type="list" allowBlank="1" showInputMessage="1" showErrorMessage="1" errorTitle="Ошибка" error="Выберите значение из списка" prompt="Выберите значение из списка" sqref="F36">
      <formula1>kind_of_NDS</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24 F19 F15:F16"/>
    <dataValidation type="list" allowBlank="1" showInputMessage="1" showErrorMessage="1" errorTitle="Ошибка" error="Выберите значение из списка" prompt="Выберите значение из списка" sqref="F14">
      <formula1>kind_of_data_type</formula1>
    </dataValidation>
    <dataValidation allowBlank="1" showInputMessage="1" showErrorMessage="1" prompt="Для выбора выполните двойной щелчок левой клавиши мыши по соответствующей ячейке." sqref="F28 F9 F38"/>
  </dataValidations>
  <pageMargins left="0.75" right="0.75" top="1" bottom="1" header="0.5" footer="0.5"/>
  <pageSetup paperSize="8"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EHSHEET">
    <tabColor indexed="47"/>
  </sheetPr>
  <dimension ref="A1:BC87"/>
  <sheetViews>
    <sheetView showGridLines="0" zoomScaleNormal="100" workbookViewId="0"/>
  </sheetViews>
  <sheetFormatPr defaultRowHeight="11.25"/>
  <cols>
    <col min="1" max="1" width="32.5703125" style="7" customWidth="1"/>
    <col min="2" max="2" width="9.140625" style="142"/>
    <col min="3" max="3" width="9.140625" style="145"/>
    <col min="4" max="4" width="26.5703125" style="145" customWidth="1"/>
    <col min="5" max="6" width="26.5703125" style="82" customWidth="1"/>
    <col min="7" max="7" width="31.42578125" style="82" customWidth="1"/>
    <col min="8" max="8" width="40.85546875" style="82" customWidth="1"/>
    <col min="9" max="9" width="14.5703125" style="82" customWidth="1"/>
    <col min="10" max="10" width="26.85546875" style="82" customWidth="1"/>
    <col min="11" max="11" width="50" style="82" customWidth="1"/>
    <col min="12" max="13" width="10.7109375" style="82" customWidth="1"/>
    <col min="14" max="14" width="55.140625" style="82" customWidth="1"/>
    <col min="15" max="15" width="31.85546875" style="82" customWidth="1"/>
    <col min="16" max="16" width="23.85546875" style="82" customWidth="1"/>
    <col min="17" max="17" width="46.5703125" style="82" customWidth="1"/>
    <col min="18" max="18" width="24" style="82" bestFit="1" customWidth="1"/>
    <col min="19" max="19" width="20.5703125" style="82" customWidth="1"/>
    <col min="20" max="20" width="22" style="82" customWidth="1"/>
    <col min="21" max="22" width="26.42578125" style="82" customWidth="1"/>
    <col min="23" max="23" width="8.28515625" style="82" hidden="1" customWidth="1"/>
    <col min="24" max="24" width="59.7109375" style="82" customWidth="1"/>
    <col min="25" max="25" width="49.140625" style="82" customWidth="1"/>
    <col min="26" max="26" width="11.140625" style="82" customWidth="1"/>
    <col min="27" max="30" width="29" style="82" customWidth="1"/>
    <col min="31" max="31" width="9.140625" style="82"/>
    <col min="32" max="32" width="34.7109375" style="82" customWidth="1"/>
    <col min="33" max="33" width="9.140625" style="82"/>
    <col min="34" max="35" width="34.42578125" style="82" customWidth="1"/>
    <col min="36" max="36" width="9.140625" style="82"/>
    <col min="37" max="37" width="24.5703125" style="82" customWidth="1"/>
    <col min="38" max="38" width="9.140625" style="82"/>
    <col min="39" max="39" width="26.140625" style="82" customWidth="1"/>
    <col min="40" max="40" width="1.7109375" style="82" customWidth="1"/>
    <col min="41" max="41" width="9.140625" style="82"/>
    <col min="42" max="43" width="47.85546875" style="82" customWidth="1"/>
    <col min="44" max="44" width="1.7109375" style="82" customWidth="1"/>
    <col min="45" max="45" width="21.42578125" style="82" customWidth="1"/>
    <col min="46" max="46" width="1.7109375" style="82" customWidth="1"/>
    <col min="47" max="47" width="31.28515625" style="82" bestFit="1" customWidth="1"/>
    <col min="48" max="48" width="1.7109375" style="82" customWidth="1"/>
    <col min="49" max="50" width="9.140625" style="408"/>
    <col min="51" max="51" width="3.7109375" style="82" customWidth="1"/>
    <col min="52" max="52" width="20" style="82" customWidth="1"/>
    <col min="53" max="53" width="42.85546875" style="82" bestFit="1" customWidth="1"/>
    <col min="54" max="54" width="3.7109375" style="82" customWidth="1"/>
    <col min="55" max="55" width="55" style="82" customWidth="1"/>
    <col min="56" max="16384" width="9.140625" style="82"/>
  </cols>
  <sheetData>
    <row r="1" spans="1:55" s="141" customFormat="1" ht="43.5" customHeight="1">
      <c r="A1" s="148" t="s">
        <v>67</v>
      </c>
      <c r="B1" s="148" t="s">
        <v>362</v>
      </c>
      <c r="C1" s="148" t="s">
        <v>86</v>
      </c>
      <c r="D1" s="148" t="s">
        <v>83</v>
      </c>
      <c r="E1" s="148" t="s">
        <v>185</v>
      </c>
      <c r="F1" s="148" t="s">
        <v>225</v>
      </c>
      <c r="G1" s="148" t="s">
        <v>202</v>
      </c>
      <c r="H1" s="148" t="s">
        <v>206</v>
      </c>
      <c r="I1" s="148" t="s">
        <v>224</v>
      </c>
      <c r="J1" s="148" t="s">
        <v>241</v>
      </c>
      <c r="K1" s="148" t="s">
        <v>245</v>
      </c>
      <c r="L1" s="148"/>
      <c r="M1" s="148"/>
      <c r="N1" s="99" t="s">
        <v>281</v>
      </c>
      <c r="O1" s="148" t="s">
        <v>272</v>
      </c>
      <c r="P1" s="148" t="s">
        <v>296</v>
      </c>
      <c r="Q1" s="148" t="s">
        <v>340</v>
      </c>
      <c r="R1" s="148" t="s">
        <v>21</v>
      </c>
      <c r="S1" s="148" t="s">
        <v>29</v>
      </c>
      <c r="T1" s="161" t="s">
        <v>35</v>
      </c>
      <c r="U1" s="161" t="s">
        <v>40</v>
      </c>
      <c r="V1" s="458"/>
      <c r="W1" s="459" t="s">
        <v>325</v>
      </c>
      <c r="X1" s="407" t="s">
        <v>294</v>
      </c>
      <c r="Y1" s="407" t="s">
        <v>308</v>
      </c>
      <c r="Z1" s="148"/>
      <c r="AA1" s="207" t="s">
        <v>363</v>
      </c>
      <c r="AB1" s="207"/>
      <c r="AC1" s="207" t="s">
        <v>364</v>
      </c>
      <c r="AD1" s="207"/>
      <c r="AF1" s="161" t="s">
        <v>337</v>
      </c>
      <c r="AH1" s="148" t="s">
        <v>338</v>
      </c>
      <c r="AI1" s="148" t="s">
        <v>339</v>
      </c>
      <c r="AK1" s="148" t="s">
        <v>354</v>
      </c>
      <c r="AM1" s="148" t="s">
        <v>355</v>
      </c>
      <c r="AP1" s="148" t="s">
        <v>371</v>
      </c>
      <c r="AQ1" s="148" t="s">
        <v>370</v>
      </c>
      <c r="AS1" s="407" t="s">
        <v>376</v>
      </c>
      <c r="AU1" s="161" t="s">
        <v>384</v>
      </c>
      <c r="AW1" s="409" t="s">
        <v>549</v>
      </c>
      <c r="AX1" s="409" t="s">
        <v>550</v>
      </c>
      <c r="AZ1" s="1327" t="s">
        <v>583</v>
      </c>
      <c r="BA1" s="1327"/>
      <c r="BC1" s="827" t="s">
        <v>726</v>
      </c>
    </row>
    <row r="2" spans="1:55" ht="90">
      <c r="A2" s="6" t="s">
        <v>101</v>
      </c>
      <c r="B2" s="44">
        <v>2000</v>
      </c>
      <c r="C2" s="44">
        <v>2013</v>
      </c>
      <c r="D2" s="44" t="s">
        <v>84</v>
      </c>
      <c r="E2" s="143" t="s">
        <v>186</v>
      </c>
      <c r="F2" s="143" t="s">
        <v>226</v>
      </c>
      <c r="G2" s="143" t="s">
        <v>200</v>
      </c>
      <c r="H2" s="143" t="s">
        <v>204</v>
      </c>
      <c r="I2" s="143" t="s">
        <v>93</v>
      </c>
      <c r="J2" s="143" t="s">
        <v>242</v>
      </c>
      <c r="K2" s="144" t="s">
        <v>246</v>
      </c>
      <c r="L2" s="178" t="s">
        <v>246</v>
      </c>
      <c r="M2" s="144">
        <v>1</v>
      </c>
      <c r="N2" s="658" t="s">
        <v>285</v>
      </c>
      <c r="O2" s="528" t="s">
        <v>644</v>
      </c>
      <c r="P2" s="662" t="s">
        <v>42</v>
      </c>
      <c r="Q2" s="180" t="s">
        <v>3</v>
      </c>
      <c r="R2" s="183" t="s">
        <v>24</v>
      </c>
      <c r="S2" s="181" t="s">
        <v>26</v>
      </c>
      <c r="T2" s="182" t="s">
        <v>30</v>
      </c>
      <c r="U2" s="178" t="s">
        <v>36</v>
      </c>
      <c r="V2" s="1039">
        <v>1</v>
      </c>
      <c r="W2" s="460"/>
      <c r="X2" s="461" t="s">
        <v>614</v>
      </c>
      <c r="Y2" s="44" t="s">
        <v>639</v>
      </c>
      <c r="Z2" s="160"/>
      <c r="AA2" s="753" t="s">
        <v>719</v>
      </c>
      <c r="AB2" s="755" t="s">
        <v>719</v>
      </c>
      <c r="AC2" s="44" t="s">
        <v>310</v>
      </c>
      <c r="AD2" s="209" t="s">
        <v>310</v>
      </c>
      <c r="AF2" s="45" t="s">
        <v>36</v>
      </c>
      <c r="AH2" s="143" t="s">
        <v>342</v>
      </c>
      <c r="AI2" s="143" t="s">
        <v>342</v>
      </c>
      <c r="AK2" s="143" t="s">
        <v>346</v>
      </c>
      <c r="AM2" s="143" t="s">
        <v>356</v>
      </c>
      <c r="AP2" s="1117" t="s">
        <v>614</v>
      </c>
      <c r="AQ2" s="1035" t="s">
        <v>615</v>
      </c>
      <c r="AS2" s="44" t="s">
        <v>374</v>
      </c>
      <c r="AU2" s="45" t="s">
        <v>377</v>
      </c>
      <c r="AW2" s="410" t="s">
        <v>551</v>
      </c>
      <c r="AX2" s="411" t="s">
        <v>551</v>
      </c>
      <c r="AZ2" s="446" t="s">
        <v>584</v>
      </c>
      <c r="BA2" s="447" t="s">
        <v>585</v>
      </c>
      <c r="BC2" s="804" t="s">
        <v>727</v>
      </c>
    </row>
    <row r="3" spans="1:55" ht="101.25">
      <c r="A3" s="6" t="s">
        <v>102</v>
      </c>
      <c r="B3" s="44">
        <v>2001</v>
      </c>
      <c r="C3" s="44">
        <v>2014</v>
      </c>
      <c r="D3" s="44" t="s">
        <v>85</v>
      </c>
      <c r="E3" s="143" t="s">
        <v>187</v>
      </c>
      <c r="F3" s="143" t="s">
        <v>227</v>
      </c>
      <c r="G3" s="143" t="s">
        <v>201</v>
      </c>
      <c r="H3" s="143" t="s">
        <v>205</v>
      </c>
      <c r="I3" s="143" t="s">
        <v>49</v>
      </c>
      <c r="J3" s="143" t="s">
        <v>282</v>
      </c>
      <c r="K3" s="144" t="s">
        <v>248</v>
      </c>
      <c r="L3" s="144" t="s">
        <v>248</v>
      </c>
      <c r="M3" s="144">
        <v>2</v>
      </c>
      <c r="N3" s="658" t="s">
        <v>259</v>
      </c>
      <c r="O3" s="528" t="s">
        <v>645</v>
      </c>
      <c r="P3" s="662" t="s">
        <v>43</v>
      </c>
      <c r="Q3" s="180" t="s">
        <v>301</v>
      </c>
      <c r="R3" s="179" t="s">
        <v>303</v>
      </c>
      <c r="S3" s="181" t="s">
        <v>27</v>
      </c>
      <c r="T3" s="182" t="s">
        <v>31</v>
      </c>
      <c r="U3" s="178" t="s">
        <v>37</v>
      </c>
      <c r="V3" s="1039">
        <v>2</v>
      </c>
      <c r="W3" s="460"/>
      <c r="X3" s="461" t="s">
        <v>772</v>
      </c>
      <c r="Y3" s="44" t="s">
        <v>639</v>
      </c>
      <c r="Z3" s="160"/>
      <c r="AA3" s="753" t="s">
        <v>720</v>
      </c>
      <c r="AB3" s="755" t="s">
        <v>720</v>
      </c>
      <c r="AC3" s="44" t="s">
        <v>311</v>
      </c>
      <c r="AD3" s="209" t="s">
        <v>311</v>
      </c>
      <c r="AF3" s="45" t="s">
        <v>37</v>
      </c>
      <c r="AH3" s="143" t="s">
        <v>365</v>
      </c>
      <c r="AI3" s="143" t="s">
        <v>344</v>
      </c>
      <c r="AK3" s="143" t="s">
        <v>347</v>
      </c>
      <c r="AM3" s="143" t="s">
        <v>357</v>
      </c>
      <c r="AP3" s="1117" t="s">
        <v>773</v>
      </c>
      <c r="AQ3" s="1035" t="s">
        <v>616</v>
      </c>
      <c r="AS3" s="44" t="s">
        <v>375</v>
      </c>
      <c r="AU3" s="45" t="s">
        <v>378</v>
      </c>
      <c r="AW3" s="410" t="s">
        <v>552</v>
      </c>
      <c r="AX3" s="411" t="s">
        <v>552</v>
      </c>
      <c r="AZ3" s="146" t="s">
        <v>655</v>
      </c>
      <c r="BA3" s="179" t="s">
        <v>654</v>
      </c>
      <c r="BC3" s="804" t="s">
        <v>728</v>
      </c>
    </row>
    <row r="4" spans="1:55" ht="101.25">
      <c r="A4" s="6" t="s">
        <v>103</v>
      </c>
      <c r="B4" s="44">
        <v>2002</v>
      </c>
      <c r="C4" s="44">
        <v>2015</v>
      </c>
      <c r="E4" s="143" t="s">
        <v>188</v>
      </c>
      <c r="F4" s="143" t="s">
        <v>228</v>
      </c>
      <c r="H4" s="143" t="s">
        <v>2</v>
      </c>
      <c r="I4" s="143" t="s">
        <v>50</v>
      </c>
      <c r="J4" s="143" t="s">
        <v>283</v>
      </c>
      <c r="K4" s="144" t="s">
        <v>249</v>
      </c>
      <c r="L4" s="144" t="s">
        <v>249</v>
      </c>
      <c r="M4" s="144">
        <v>3</v>
      </c>
      <c r="N4" s="658" t="s">
        <v>286</v>
      </c>
      <c r="O4" s="545" t="s">
        <v>646</v>
      </c>
      <c r="Q4" s="180" t="s">
        <v>23</v>
      </c>
      <c r="R4" s="179" t="s">
        <v>472</v>
      </c>
      <c r="S4" s="181" t="s">
        <v>28</v>
      </c>
      <c r="T4" s="182" t="s">
        <v>32</v>
      </c>
      <c r="U4" s="178" t="s">
        <v>38</v>
      </c>
      <c r="V4" s="1039">
        <v>3</v>
      </c>
      <c r="W4" s="460"/>
      <c r="X4" s="461" t="s">
        <v>763</v>
      </c>
      <c r="Y4" s="753" t="s">
        <v>639</v>
      </c>
      <c r="Z4" s="208"/>
      <c r="AC4" s="44" t="s">
        <v>312</v>
      </c>
      <c r="AD4" s="209" t="s">
        <v>312</v>
      </c>
      <c r="AF4" s="45" t="s">
        <v>38</v>
      </c>
      <c r="AH4" s="45" t="s">
        <v>368</v>
      </c>
      <c r="AK4" s="143" t="s">
        <v>348</v>
      </c>
      <c r="AM4" s="143" t="s">
        <v>358</v>
      </c>
      <c r="AP4" s="1117" t="s">
        <v>772</v>
      </c>
      <c r="AQ4" s="1035" t="s">
        <v>763</v>
      </c>
      <c r="AS4" s="44" t="s">
        <v>345</v>
      </c>
      <c r="AU4" s="45" t="s">
        <v>379</v>
      </c>
      <c r="AW4" s="410" t="s">
        <v>553</v>
      </c>
      <c r="AX4" s="411" t="s">
        <v>553</v>
      </c>
      <c r="AZ4" s="146" t="s">
        <v>665</v>
      </c>
      <c r="BA4" s="179" t="s">
        <v>664</v>
      </c>
      <c r="BC4" s="804" t="s">
        <v>729</v>
      </c>
    </row>
    <row r="5" spans="1:55" ht="33.75">
      <c r="A5" s="6" t="s">
        <v>104</v>
      </c>
      <c r="B5" s="44">
        <v>2003</v>
      </c>
      <c r="C5" s="44">
        <v>2016</v>
      </c>
      <c r="E5" s="143" t="s">
        <v>189</v>
      </c>
      <c r="F5" s="143" t="s">
        <v>229</v>
      </c>
      <c r="I5" s="143" t="s">
        <v>51</v>
      </c>
      <c r="K5" s="144" t="s">
        <v>247</v>
      </c>
      <c r="L5" s="144" t="s">
        <v>247</v>
      </c>
      <c r="M5" s="144">
        <v>4</v>
      </c>
      <c r="N5" s="659" t="s">
        <v>287</v>
      </c>
      <c r="O5" s="545" t="s">
        <v>647</v>
      </c>
      <c r="Q5" s="180" t="s">
        <v>302</v>
      </c>
      <c r="R5" s="179" t="s">
        <v>304</v>
      </c>
      <c r="T5" s="45" t="s">
        <v>33</v>
      </c>
      <c r="U5" s="178" t="s">
        <v>39</v>
      </c>
      <c r="V5" s="1039">
        <v>4</v>
      </c>
      <c r="W5" s="460"/>
      <c r="X5" s="461" t="s">
        <v>615</v>
      </c>
      <c r="Y5" s="753" t="s">
        <v>663</v>
      </c>
      <c r="Z5" s="208">
        <v>1</v>
      </c>
      <c r="AF5" s="45" t="s">
        <v>327</v>
      </c>
      <c r="AH5" s="143" t="s">
        <v>366</v>
      </c>
      <c r="AK5" s="143" t="s">
        <v>349</v>
      </c>
      <c r="AM5" s="143" t="s">
        <v>359</v>
      </c>
      <c r="AP5" s="1117" t="s">
        <v>615</v>
      </c>
      <c r="AQ5" s="1035" t="s">
        <v>617</v>
      </c>
      <c r="AU5" s="45" t="s">
        <v>380</v>
      </c>
      <c r="AW5" s="410" t="s">
        <v>554</v>
      </c>
      <c r="AX5" s="411" t="s">
        <v>554</v>
      </c>
      <c r="AZ5" s="546" t="s">
        <v>666</v>
      </c>
      <c r="BA5" s="570" t="s">
        <v>672</v>
      </c>
      <c r="BC5" s="804" t="s">
        <v>730</v>
      </c>
    </row>
    <row r="6" spans="1:55" ht="45">
      <c r="A6" s="6" t="s">
        <v>105</v>
      </c>
      <c r="B6" s="44">
        <v>2004</v>
      </c>
      <c r="C6" s="44">
        <v>2017</v>
      </c>
      <c r="E6" s="143" t="s">
        <v>190</v>
      </c>
      <c r="F6" s="147"/>
      <c r="G6" s="148" t="s">
        <v>291</v>
      </c>
      <c r="H6" s="148" t="s">
        <v>258</v>
      </c>
      <c r="I6" s="143" t="s">
        <v>68</v>
      </c>
      <c r="J6" s="148" t="s">
        <v>264</v>
      </c>
      <c r="N6" s="659" t="s">
        <v>288</v>
      </c>
      <c r="O6" s="545" t="s">
        <v>648</v>
      </c>
      <c r="R6" s="179" t="s">
        <v>3</v>
      </c>
      <c r="T6" s="45" t="s">
        <v>34</v>
      </c>
      <c r="U6" s="178" t="s">
        <v>327</v>
      </c>
      <c r="V6" s="1039">
        <v>5</v>
      </c>
      <c r="W6" s="460"/>
      <c r="X6" s="753" t="s">
        <v>616</v>
      </c>
      <c r="Y6" s="753" t="s">
        <v>673</v>
      </c>
      <c r="Z6" s="208"/>
      <c r="AA6" s="219"/>
      <c r="AH6" s="143" t="s">
        <v>367</v>
      </c>
      <c r="AK6" s="143" t="s">
        <v>350</v>
      </c>
      <c r="AM6" s="143" t="s">
        <v>360</v>
      </c>
      <c r="AP6" s="1117" t="s">
        <v>616</v>
      </c>
      <c r="AQ6" s="1035" t="s">
        <v>618</v>
      </c>
      <c r="AU6" s="220" t="s">
        <v>381</v>
      </c>
      <c r="AW6" s="410" t="s">
        <v>555</v>
      </c>
      <c r="AX6" s="411" t="s">
        <v>555</v>
      </c>
      <c r="AZ6" s="546" t="s">
        <v>667</v>
      </c>
      <c r="BA6" s="570" t="s">
        <v>677</v>
      </c>
    </row>
    <row r="7" spans="1:55" ht="33.75">
      <c r="A7" s="6" t="s">
        <v>106</v>
      </c>
      <c r="B7" s="44">
        <v>2005</v>
      </c>
      <c r="E7" s="143" t="s">
        <v>191</v>
      </c>
      <c r="F7" s="147"/>
      <c r="G7" s="143" t="s">
        <v>255</v>
      </c>
      <c r="H7" s="143" t="s">
        <v>257</v>
      </c>
      <c r="I7" s="143" t="s">
        <v>69</v>
      </c>
      <c r="J7" s="143" t="s">
        <v>284</v>
      </c>
      <c r="N7" s="660" t="s">
        <v>289</v>
      </c>
      <c r="O7" s="545" t="s">
        <v>649</v>
      </c>
      <c r="U7" s="178" t="s">
        <v>85</v>
      </c>
      <c r="V7" s="1040" t="s">
        <v>69</v>
      </c>
      <c r="W7" s="460"/>
      <c r="X7" s="753" t="s">
        <v>617</v>
      </c>
      <c r="Y7" s="753" t="s">
        <v>663</v>
      </c>
      <c r="Z7" s="208"/>
      <c r="AA7" s="219"/>
      <c r="AH7" s="143" t="s">
        <v>343</v>
      </c>
      <c r="AK7" s="143" t="s">
        <v>351</v>
      </c>
      <c r="AM7" s="143" t="s">
        <v>361</v>
      </c>
      <c r="AP7" s="1117" t="s">
        <v>763</v>
      </c>
      <c r="AQ7" s="1035" t="s">
        <v>621</v>
      </c>
      <c r="AU7" s="220" t="s">
        <v>382</v>
      </c>
      <c r="AW7" s="410" t="s">
        <v>556</v>
      </c>
      <c r="AX7" s="411" t="s">
        <v>556</v>
      </c>
      <c r="AZ7" s="546" t="s">
        <v>685</v>
      </c>
      <c r="BA7" s="570" t="s">
        <v>686</v>
      </c>
    </row>
    <row r="8" spans="1:55" ht="33.75">
      <c r="A8" s="6" t="s">
        <v>107</v>
      </c>
      <c r="B8" s="44">
        <v>2006</v>
      </c>
      <c r="E8" s="143" t="s">
        <v>192</v>
      </c>
      <c r="F8" s="147"/>
      <c r="G8" s="143" t="s">
        <v>256</v>
      </c>
      <c r="H8" s="143" t="s">
        <v>263</v>
      </c>
      <c r="I8" s="143" t="s">
        <v>183</v>
      </c>
      <c r="J8" s="143" t="s">
        <v>280</v>
      </c>
      <c r="N8" s="661" t="s">
        <v>290</v>
      </c>
      <c r="O8" s="545" t="s">
        <v>650</v>
      </c>
      <c r="V8" s="1040" t="s">
        <v>183</v>
      </c>
      <c r="W8" s="460"/>
      <c r="X8" s="753" t="s">
        <v>618</v>
      </c>
      <c r="Y8" s="753" t="s">
        <v>663</v>
      </c>
      <c r="Z8" s="208"/>
      <c r="AA8" s="219"/>
      <c r="AK8" s="143" t="s">
        <v>352</v>
      </c>
      <c r="AP8" s="1117" t="s">
        <v>617</v>
      </c>
      <c r="AQ8" s="1035" t="s">
        <v>620</v>
      </c>
      <c r="AU8" s="220" t="s">
        <v>383</v>
      </c>
      <c r="AW8" s="410" t="s">
        <v>557</v>
      </c>
      <c r="AX8" s="411" t="s">
        <v>557</v>
      </c>
      <c r="AZ8" s="146" t="s">
        <v>693</v>
      </c>
      <c r="BA8" s="179" t="s">
        <v>692</v>
      </c>
    </row>
    <row r="9" spans="1:55" ht="56.25">
      <c r="A9" s="6" t="s">
        <v>108</v>
      </c>
      <c r="B9" s="44">
        <v>2007</v>
      </c>
      <c r="E9" s="143" t="s">
        <v>193</v>
      </c>
      <c r="F9" s="147"/>
      <c r="G9" s="143" t="s">
        <v>263</v>
      </c>
      <c r="I9" s="143" t="s">
        <v>184</v>
      </c>
      <c r="O9" s="545" t="s">
        <v>651</v>
      </c>
      <c r="V9" s="1040" t="s">
        <v>184</v>
      </c>
      <c r="W9" s="460"/>
      <c r="X9" s="753" t="s">
        <v>619</v>
      </c>
      <c r="Y9" s="753" t="s">
        <v>639</v>
      </c>
      <c r="Z9" s="208">
        <v>1</v>
      </c>
      <c r="AA9" s="219"/>
      <c r="AK9" s="143" t="s">
        <v>353</v>
      </c>
      <c r="AP9" s="1117" t="s">
        <v>618</v>
      </c>
      <c r="AQ9" s="1035" t="s">
        <v>619</v>
      </c>
      <c r="AW9" s="410" t="s">
        <v>558</v>
      </c>
      <c r="AX9" s="411" t="s">
        <v>558</v>
      </c>
      <c r="AZ9" s="146" t="s">
        <v>770</v>
      </c>
      <c r="BA9" s="179" t="s">
        <v>604</v>
      </c>
    </row>
    <row r="10" spans="1:55" ht="112.5">
      <c r="A10" s="6" t="s">
        <v>109</v>
      </c>
      <c r="B10" s="44">
        <v>2008</v>
      </c>
      <c r="E10" s="143" t="s">
        <v>194</v>
      </c>
      <c r="F10" s="147"/>
      <c r="I10" s="143" t="s">
        <v>208</v>
      </c>
      <c r="O10" s="545" t="s">
        <v>652</v>
      </c>
      <c r="V10" s="1041" t="s">
        <v>208</v>
      </c>
      <c r="W10" s="1038"/>
      <c r="X10" s="1036" t="s">
        <v>620</v>
      </c>
      <c r="Y10" s="1037" t="s">
        <v>687</v>
      </c>
      <c r="Z10" s="208"/>
      <c r="AP10" s="1117" t="s">
        <v>621</v>
      </c>
      <c r="AQ10" s="1035" t="s">
        <v>614</v>
      </c>
      <c r="AW10" s="410" t="s">
        <v>559</v>
      </c>
      <c r="AX10" s="411" t="s">
        <v>559</v>
      </c>
    </row>
    <row r="11" spans="1:55" ht="22.5">
      <c r="A11" s="6" t="s">
        <v>110</v>
      </c>
      <c r="B11" s="44">
        <v>2009</v>
      </c>
      <c r="E11" s="143" t="s">
        <v>195</v>
      </c>
      <c r="F11" s="147"/>
      <c r="I11" s="143" t="s">
        <v>209</v>
      </c>
      <c r="O11" s="528" t="s">
        <v>653</v>
      </c>
      <c r="V11" s="1040" t="s">
        <v>209</v>
      </c>
      <c r="W11" s="462"/>
      <c r="X11" s="461" t="s">
        <v>621</v>
      </c>
      <c r="Y11" s="753" t="s">
        <v>675</v>
      </c>
      <c r="Z11" s="208"/>
      <c r="AP11" s="1117" t="s">
        <v>620</v>
      </c>
      <c r="AQ11" s="742"/>
      <c r="AW11" s="410" t="s">
        <v>560</v>
      </c>
      <c r="AX11" s="411" t="s">
        <v>560</v>
      </c>
    </row>
    <row r="12" spans="1:55" ht="33.75">
      <c r="A12" s="6" t="s">
        <v>65</v>
      </c>
      <c r="B12" s="44">
        <v>2010</v>
      </c>
      <c r="E12" s="143" t="s">
        <v>196</v>
      </c>
      <c r="F12" s="147"/>
      <c r="G12" s="148" t="s">
        <v>292</v>
      </c>
      <c r="H12" s="148" t="s">
        <v>260</v>
      </c>
      <c r="I12" s="143" t="s">
        <v>210</v>
      </c>
      <c r="O12" s="528" t="s">
        <v>3</v>
      </c>
      <c r="V12" s="1040" t="s">
        <v>210</v>
      </c>
      <c r="W12" s="546"/>
      <c r="X12" s="461" t="s">
        <v>766</v>
      </c>
      <c r="Y12" s="753" t="s">
        <v>639</v>
      </c>
      <c r="AP12" s="1117" t="s">
        <v>619</v>
      </c>
      <c r="AW12" s="410" t="s">
        <v>209</v>
      </c>
      <c r="AX12" s="411" t="s">
        <v>209</v>
      </c>
    </row>
    <row r="13" spans="1:55" ht="22.5">
      <c r="A13" s="6" t="s">
        <v>111</v>
      </c>
      <c r="B13" s="44">
        <v>2011</v>
      </c>
      <c r="E13" s="143" t="s">
        <v>197</v>
      </c>
      <c r="F13" s="147"/>
      <c r="G13" s="143" t="s">
        <v>261</v>
      </c>
      <c r="H13" s="143" t="s">
        <v>262</v>
      </c>
      <c r="I13" s="143" t="s">
        <v>211</v>
      </c>
      <c r="V13" s="1040" t="s">
        <v>211</v>
      </c>
      <c r="W13" s="546"/>
      <c r="X13" s="546"/>
      <c r="Y13" s="546"/>
      <c r="AW13" s="410" t="s">
        <v>210</v>
      </c>
      <c r="AX13" s="411" t="s">
        <v>210</v>
      </c>
    </row>
    <row r="14" spans="1:55" ht="45">
      <c r="A14" s="6" t="s">
        <v>66</v>
      </c>
      <c r="B14" s="44">
        <v>2012</v>
      </c>
      <c r="G14" s="143" t="s">
        <v>263</v>
      </c>
      <c r="H14" s="143" t="s">
        <v>263</v>
      </c>
      <c r="I14" s="143" t="s">
        <v>212</v>
      </c>
      <c r="N14" s="99" t="s">
        <v>316</v>
      </c>
      <c r="V14" s="1039">
        <v>13</v>
      </c>
      <c r="W14" s="460"/>
      <c r="X14" s="461" t="s">
        <v>773</v>
      </c>
      <c r="Y14" s="753" t="s">
        <v>639</v>
      </c>
      <c r="AW14" s="410" t="s">
        <v>211</v>
      </c>
      <c r="AX14" s="411" t="s">
        <v>211</v>
      </c>
    </row>
    <row r="15" spans="1:55" ht="63.75">
      <c r="A15" s="6" t="s">
        <v>441</v>
      </c>
      <c r="B15" s="44">
        <v>2013</v>
      </c>
      <c r="I15" s="143" t="s">
        <v>213</v>
      </c>
      <c r="N15" s="177" t="s">
        <v>324</v>
      </c>
      <c r="V15" s="529"/>
      <c r="W15" s="529"/>
      <c r="X15" s="218"/>
      <c r="Y15" s="529"/>
      <c r="AW15" s="410" t="s">
        <v>212</v>
      </c>
      <c r="AX15" s="411" t="s">
        <v>212</v>
      </c>
    </row>
    <row r="16" spans="1:55" ht="21" customHeight="1">
      <c r="A16" s="6" t="s">
        <v>112</v>
      </c>
      <c r="B16" s="44">
        <v>2014</v>
      </c>
      <c r="I16" s="143" t="s">
        <v>214</v>
      </c>
      <c r="N16" s="177" t="s">
        <v>323</v>
      </c>
      <c r="AW16" s="410" t="s">
        <v>213</v>
      </c>
      <c r="AX16" s="411" t="s">
        <v>213</v>
      </c>
    </row>
    <row r="17" spans="1:50" ht="21" customHeight="1">
      <c r="A17" s="6" t="s">
        <v>113</v>
      </c>
      <c r="B17" s="44">
        <v>2015</v>
      </c>
      <c r="I17" s="143" t="s">
        <v>215</v>
      </c>
      <c r="N17" s="177" t="s">
        <v>322</v>
      </c>
      <c r="X17" s="218"/>
      <c r="AW17" s="410" t="s">
        <v>214</v>
      </c>
      <c r="AX17" s="411" t="s">
        <v>214</v>
      </c>
    </row>
    <row r="18" spans="1:50" ht="21" customHeight="1">
      <c r="A18" s="6" t="s">
        <v>114</v>
      </c>
      <c r="B18" s="44">
        <v>2016</v>
      </c>
      <c r="I18" s="143" t="s">
        <v>216</v>
      </c>
      <c r="N18" s="177" t="s">
        <v>321</v>
      </c>
      <c r="X18" s="218"/>
      <c r="AW18" s="410" t="s">
        <v>215</v>
      </c>
      <c r="AX18" s="411" t="s">
        <v>215</v>
      </c>
    </row>
    <row r="19" spans="1:50" ht="21" customHeight="1">
      <c r="A19" s="6" t="s">
        <v>115</v>
      </c>
      <c r="B19" s="44">
        <v>2017</v>
      </c>
      <c r="I19" s="143" t="s">
        <v>217</v>
      </c>
      <c r="N19" s="177" t="s">
        <v>320</v>
      </c>
      <c r="X19" s="218"/>
      <c r="AW19" s="410" t="s">
        <v>216</v>
      </c>
      <c r="AX19" s="411" t="s">
        <v>216</v>
      </c>
    </row>
    <row r="20" spans="1:50" ht="21" customHeight="1">
      <c r="A20" s="6" t="s">
        <v>116</v>
      </c>
      <c r="B20" s="44">
        <v>2018</v>
      </c>
      <c r="I20" s="143" t="s">
        <v>218</v>
      </c>
      <c r="N20" s="177" t="s">
        <v>319</v>
      </c>
      <c r="AW20" s="410" t="s">
        <v>217</v>
      </c>
      <c r="AX20" s="411" t="s">
        <v>217</v>
      </c>
    </row>
    <row r="21" spans="1:50" ht="21" customHeight="1">
      <c r="A21" s="6" t="s">
        <v>117</v>
      </c>
      <c r="B21" s="44">
        <v>2019</v>
      </c>
      <c r="I21" s="143" t="s">
        <v>219</v>
      </c>
      <c r="N21" s="177" t="s">
        <v>318</v>
      </c>
      <c r="AW21" s="410" t="s">
        <v>218</v>
      </c>
      <c r="AX21" s="411" t="s">
        <v>218</v>
      </c>
    </row>
    <row r="22" spans="1:50" ht="21" customHeight="1">
      <c r="A22" s="6" t="s">
        <v>118</v>
      </c>
      <c r="B22" s="44">
        <v>2020</v>
      </c>
      <c r="N22" s="177" t="s">
        <v>317</v>
      </c>
      <c r="AW22" s="410" t="s">
        <v>219</v>
      </c>
      <c r="AX22" s="411" t="s">
        <v>219</v>
      </c>
    </row>
    <row r="23" spans="1:50" ht="21" customHeight="1">
      <c r="A23" s="6" t="s">
        <v>119</v>
      </c>
      <c r="B23" s="44">
        <v>2021</v>
      </c>
      <c r="AW23" s="410" t="s">
        <v>561</v>
      </c>
      <c r="AX23" s="411" t="s">
        <v>561</v>
      </c>
    </row>
    <row r="24" spans="1:50" ht="21" customHeight="1">
      <c r="A24" s="6" t="s">
        <v>120</v>
      </c>
      <c r="B24" s="44">
        <v>2022</v>
      </c>
      <c r="AW24" s="410" t="s">
        <v>562</v>
      </c>
      <c r="AX24" s="411" t="s">
        <v>562</v>
      </c>
    </row>
    <row r="25" spans="1:50">
      <c r="A25" s="6" t="s">
        <v>121</v>
      </c>
      <c r="B25" s="44">
        <v>2023</v>
      </c>
      <c r="AW25" s="410" t="s">
        <v>563</v>
      </c>
      <c r="AX25" s="411" t="s">
        <v>563</v>
      </c>
    </row>
    <row r="26" spans="1:50">
      <c r="A26" s="6" t="s">
        <v>122</v>
      </c>
      <c r="B26" s="44">
        <v>2024</v>
      </c>
      <c r="AX26" s="411" t="s">
        <v>564</v>
      </c>
    </row>
    <row r="27" spans="1:50">
      <c r="A27" s="6" t="s">
        <v>123</v>
      </c>
      <c r="B27" s="44">
        <v>2025</v>
      </c>
      <c r="AX27" s="411" t="s">
        <v>565</v>
      </c>
    </row>
    <row r="28" spans="1:50">
      <c r="A28" s="6" t="s">
        <v>124</v>
      </c>
      <c r="D28" s="270"/>
      <c r="E28" s="271"/>
      <c r="F28" s="271"/>
      <c r="H28" s="272" t="s">
        <v>408</v>
      </c>
      <c r="AX28" s="411" t="s">
        <v>566</v>
      </c>
    </row>
    <row r="29" spans="1:50">
      <c r="A29" s="6" t="s">
        <v>125</v>
      </c>
      <c r="D29" s="273" t="s">
        <v>409</v>
      </c>
      <c r="E29" s="274" t="str">
        <f>IF(periodStart = "","", periodStart)</f>
        <v>01.01.2021</v>
      </c>
      <c r="F29" s="274" t="str">
        <f>IF(periodEnd = "","", periodEnd)</f>
        <v>31.12.2023</v>
      </c>
      <c r="H29" s="275" t="s">
        <v>1652</v>
      </c>
      <c r="AX29" s="411" t="s">
        <v>567</v>
      </c>
    </row>
    <row r="30" spans="1:50">
      <c r="A30" s="6" t="s">
        <v>126</v>
      </c>
      <c r="D30" s="276"/>
      <c r="E30" s="277"/>
      <c r="F30" s="277"/>
      <c r="AX30" s="411" t="s">
        <v>568</v>
      </c>
    </row>
    <row r="31" spans="1:50" ht="12.75">
      <c r="A31" s="6" t="s">
        <v>127</v>
      </c>
      <c r="D31" s="270"/>
      <c r="E31" s="271"/>
      <c r="F31" s="271"/>
      <c r="H31" s="278"/>
      <c r="AX31" s="411" t="s">
        <v>569</v>
      </c>
    </row>
    <row r="32" spans="1:50">
      <c r="A32" s="6" t="s">
        <v>128</v>
      </c>
      <c r="D32" s="273" t="s">
        <v>410</v>
      </c>
      <c r="E32" s="279"/>
      <c r="F32" s="279"/>
      <c r="H32" s="280" t="s">
        <v>411</v>
      </c>
      <c r="O32" s="529" t="s">
        <v>644</v>
      </c>
      <c r="AX32" s="411" t="s">
        <v>570</v>
      </c>
    </row>
    <row r="33" spans="1:50">
      <c r="A33" s="6" t="s">
        <v>129</v>
      </c>
      <c r="O33" s="529" t="s">
        <v>645</v>
      </c>
      <c r="AX33" s="411" t="s">
        <v>571</v>
      </c>
    </row>
    <row r="34" spans="1:50">
      <c r="A34" s="6" t="s">
        <v>130</v>
      </c>
      <c r="O34" s="529" t="s">
        <v>646</v>
      </c>
      <c r="AX34" s="411" t="s">
        <v>572</v>
      </c>
    </row>
    <row r="35" spans="1:50">
      <c r="A35" s="6" t="s">
        <v>131</v>
      </c>
      <c r="O35" s="529" t="s">
        <v>647</v>
      </c>
      <c r="X35" s="529"/>
      <c r="Y35" s="529"/>
      <c r="AX35" s="411" t="s">
        <v>573</v>
      </c>
    </row>
    <row r="36" spans="1:50">
      <c r="A36" s="6" t="s">
        <v>95</v>
      </c>
      <c r="O36" s="529" t="s">
        <v>648</v>
      </c>
      <c r="AX36" s="411" t="s">
        <v>574</v>
      </c>
    </row>
    <row r="37" spans="1:50">
      <c r="A37" s="6" t="s">
        <v>96</v>
      </c>
      <c r="O37" s="529" t="s">
        <v>649</v>
      </c>
      <c r="AX37" s="411" t="s">
        <v>575</v>
      </c>
    </row>
    <row r="38" spans="1:50">
      <c r="A38" s="6" t="s">
        <v>97</v>
      </c>
      <c r="O38" s="529" t="s">
        <v>650</v>
      </c>
      <c r="AX38" s="411" t="s">
        <v>576</v>
      </c>
    </row>
    <row r="39" spans="1:50">
      <c r="A39" s="6" t="s">
        <v>98</v>
      </c>
      <c r="O39" s="529" t="s">
        <v>651</v>
      </c>
      <c r="AX39" s="411" t="s">
        <v>524</v>
      </c>
    </row>
    <row r="40" spans="1:50">
      <c r="A40" s="6" t="s">
        <v>99</v>
      </c>
      <c r="O40" s="529" t="s">
        <v>652</v>
      </c>
      <c r="AX40" s="411" t="s">
        <v>525</v>
      </c>
    </row>
    <row r="41" spans="1:50">
      <c r="A41" s="6" t="s">
        <v>100</v>
      </c>
      <c r="O41" s="529" t="s">
        <v>653</v>
      </c>
      <c r="AX41" s="411" t="s">
        <v>526</v>
      </c>
    </row>
    <row r="42" spans="1:50">
      <c r="A42" s="6" t="s">
        <v>132</v>
      </c>
      <c r="AX42" s="411" t="s">
        <v>527</v>
      </c>
    </row>
    <row r="43" spans="1:50">
      <c r="A43" s="6" t="s">
        <v>133</v>
      </c>
      <c r="AX43" s="411" t="s">
        <v>528</v>
      </c>
    </row>
    <row r="44" spans="1:50">
      <c r="A44" s="6" t="s">
        <v>134</v>
      </c>
      <c r="AX44" s="411" t="s">
        <v>529</v>
      </c>
    </row>
    <row r="45" spans="1:50">
      <c r="A45" s="6" t="s">
        <v>135</v>
      </c>
      <c r="AX45" s="411" t="s">
        <v>530</v>
      </c>
    </row>
    <row r="46" spans="1:50">
      <c r="A46" s="6" t="s">
        <v>136</v>
      </c>
      <c r="AX46" s="411" t="s">
        <v>531</v>
      </c>
    </row>
    <row r="47" spans="1:50">
      <c r="A47" s="6" t="s">
        <v>157</v>
      </c>
      <c r="AX47" s="411" t="s">
        <v>532</v>
      </c>
    </row>
    <row r="48" spans="1:50">
      <c r="A48" s="6" t="s">
        <v>158</v>
      </c>
      <c r="AX48" s="411" t="s">
        <v>533</v>
      </c>
    </row>
    <row r="49" spans="1:50">
      <c r="A49" s="6" t="s">
        <v>159</v>
      </c>
      <c r="AX49" s="411" t="s">
        <v>534</v>
      </c>
    </row>
    <row r="50" spans="1:50">
      <c r="A50" s="6" t="s">
        <v>137</v>
      </c>
      <c r="AX50" s="411" t="s">
        <v>535</v>
      </c>
    </row>
    <row r="51" spans="1:50">
      <c r="A51" s="6" t="s">
        <v>138</v>
      </c>
      <c r="AX51" s="411" t="s">
        <v>536</v>
      </c>
    </row>
    <row r="52" spans="1:50">
      <c r="A52" s="6" t="s">
        <v>139</v>
      </c>
      <c r="AX52" s="411" t="s">
        <v>537</v>
      </c>
    </row>
    <row r="53" spans="1:50">
      <c r="A53" s="6" t="s">
        <v>140</v>
      </c>
      <c r="X53" s="481"/>
      <c r="AX53" s="411" t="s">
        <v>538</v>
      </c>
    </row>
    <row r="54" spans="1:50">
      <c r="A54" s="6" t="s">
        <v>141</v>
      </c>
      <c r="X54" s="481"/>
      <c r="AX54" s="411" t="s">
        <v>539</v>
      </c>
    </row>
    <row r="55" spans="1:50">
      <c r="A55" s="6" t="s">
        <v>142</v>
      </c>
      <c r="X55" s="481"/>
      <c r="AX55" s="411" t="s">
        <v>540</v>
      </c>
    </row>
    <row r="56" spans="1:50">
      <c r="A56" s="6" t="s">
        <v>143</v>
      </c>
      <c r="X56" s="481"/>
      <c r="AX56" s="411" t="s">
        <v>541</v>
      </c>
    </row>
    <row r="57" spans="1:50">
      <c r="A57" s="6" t="s">
        <v>388</v>
      </c>
      <c r="X57" s="481"/>
      <c r="AX57" s="411" t="s">
        <v>542</v>
      </c>
    </row>
    <row r="58" spans="1:50">
      <c r="A58" s="6" t="s">
        <v>144</v>
      </c>
      <c r="X58" s="481"/>
      <c r="AX58" s="411" t="s">
        <v>543</v>
      </c>
    </row>
    <row r="59" spans="1:50">
      <c r="A59" s="6" t="s">
        <v>145</v>
      </c>
      <c r="X59" s="481"/>
      <c r="AX59" s="411" t="s">
        <v>544</v>
      </c>
    </row>
    <row r="60" spans="1:50">
      <c r="A60" s="6" t="s">
        <v>146</v>
      </c>
      <c r="X60" s="481"/>
      <c r="AX60" s="411" t="s">
        <v>545</v>
      </c>
    </row>
    <row r="61" spans="1:50">
      <c r="A61" s="6" t="s">
        <v>147</v>
      </c>
      <c r="X61" s="481"/>
      <c r="AX61" s="411" t="s">
        <v>546</v>
      </c>
    </row>
    <row r="62" spans="1:50">
      <c r="A62" s="6" t="s">
        <v>90</v>
      </c>
      <c r="X62" s="481"/>
    </row>
    <row r="63" spans="1:50">
      <c r="A63" s="6" t="s">
        <v>148</v>
      </c>
    </row>
    <row r="64" spans="1:50">
      <c r="A64" s="6" t="s">
        <v>149</v>
      </c>
    </row>
    <row r="65" spans="1:1">
      <c r="A65" s="6" t="s">
        <v>150</v>
      </c>
    </row>
    <row r="66" spans="1:1">
      <c r="A66" s="6" t="s">
        <v>151</v>
      </c>
    </row>
    <row r="67" spans="1:1">
      <c r="A67" s="6" t="s">
        <v>152</v>
      </c>
    </row>
    <row r="68" spans="1:1">
      <c r="A68" s="6" t="s">
        <v>153</v>
      </c>
    </row>
    <row r="69" spans="1:1">
      <c r="A69" s="6" t="s">
        <v>154</v>
      </c>
    </row>
    <row r="70" spans="1:1">
      <c r="A70" s="6" t="s">
        <v>155</v>
      </c>
    </row>
    <row r="71" spans="1:1">
      <c r="A71" s="6" t="s">
        <v>156</v>
      </c>
    </row>
    <row r="72" spans="1:1">
      <c r="A72" s="6" t="s">
        <v>160</v>
      </c>
    </row>
    <row r="73" spans="1:1">
      <c r="A73" s="6" t="s">
        <v>161</v>
      </c>
    </row>
    <row r="74" spans="1:1">
      <c r="A74" s="6" t="s">
        <v>162</v>
      </c>
    </row>
    <row r="75" spans="1:1">
      <c r="A75" s="6" t="s">
        <v>163</v>
      </c>
    </row>
    <row r="76" spans="1:1">
      <c r="A76" s="6" t="s">
        <v>164</v>
      </c>
    </row>
    <row r="77" spans="1:1">
      <c r="A77" s="6" t="s">
        <v>165</v>
      </c>
    </row>
    <row r="78" spans="1:1">
      <c r="A78" s="6" t="s">
        <v>166</v>
      </c>
    </row>
    <row r="79" spans="1:1">
      <c r="A79" s="6" t="s">
        <v>94</v>
      </c>
    </row>
    <row r="80" spans="1:1">
      <c r="A80" s="6" t="s">
        <v>167</v>
      </c>
    </row>
    <row r="81" spans="1:1">
      <c r="A81" s="6" t="s">
        <v>168</v>
      </c>
    </row>
    <row r="82" spans="1:1">
      <c r="A82" s="6" t="s">
        <v>169</v>
      </c>
    </row>
    <row r="83" spans="1:1">
      <c r="A83" s="6" t="s">
        <v>44</v>
      </c>
    </row>
    <row r="84" spans="1:1">
      <c r="A84" s="6" t="s">
        <v>45</v>
      </c>
    </row>
    <row r="85" spans="1:1">
      <c r="A85" s="6" t="s">
        <v>46</v>
      </c>
    </row>
    <row r="86" spans="1:1">
      <c r="A86" s="6" t="s">
        <v>47</v>
      </c>
    </row>
    <row r="87" spans="1:1">
      <c r="A87" s="6" t="s">
        <v>48</v>
      </c>
    </row>
  </sheetData>
  <sheetProtection formatColumns="0" formatRows="0"/>
  <mergeCells count="1">
    <mergeCell ref="AZ1:BA1"/>
  </mergeCells>
  <phoneticPr fontId="14" type="noConversion"/>
  <pageMargins left="0.75" right="0.75" top="1" bottom="1" header="0.5" footer="0.5"/>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TempFilter">
    <tabColor rgb="FFFFCC99"/>
  </sheetPr>
  <dimension ref="A1"/>
  <sheetViews>
    <sheetView showGridLines="0" workbookViewId="0"/>
  </sheetViews>
  <sheetFormatPr defaultRowHeight="11.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heckCyan">
    <tabColor indexed="47"/>
  </sheetPr>
  <dimension ref="A1:A240"/>
  <sheetViews>
    <sheetView showGridLines="0" workbookViewId="0"/>
  </sheetViews>
  <sheetFormatPr defaultRowHeight="11.25"/>
  <sheetData>
    <row r="1" spans="1:1">
      <c r="A1" s="1034">
        <f>IF('Форма 4.2.1 | Т-ТЭ | &gt;=25МВт'!$O$22="",1,0)</f>
        <v>1</v>
      </c>
    </row>
    <row r="2" spans="1:1">
      <c r="A2" s="1034">
        <f>IF('Форма 4.2.1 | Т-ТЭ | &gt;=25МВт'!$O$23="",1,0)</f>
        <v>1</v>
      </c>
    </row>
    <row r="3" spans="1:1">
      <c r="A3" s="1034">
        <f>IF('Форма 4.2.1 | Т-ТЭ | &gt;=25МВт'!$M$24="",1,0)</f>
        <v>1</v>
      </c>
    </row>
    <row r="4" spans="1:1">
      <c r="A4" s="1034">
        <f>IF('Форма 4.2.1 | Т-ТЭ | &gt;=25МВт'!$R$24="",1,0)</f>
        <v>1</v>
      </c>
    </row>
    <row r="5" spans="1:1">
      <c r="A5" s="1034">
        <f>IF('Форма 4.2.1 | Т-ТЭ | &gt;=25МВт'!$T$24="",1,0)</f>
        <v>1</v>
      </c>
    </row>
    <row r="6" spans="1:1">
      <c r="A6" s="1034">
        <f>IF('Форма 4.2.1 | Т-ТЭ | &gt;=25МВт'!$S$24="",1,0)</f>
        <v>0</v>
      </c>
    </row>
    <row r="7" spans="1:1">
      <c r="A7" s="1034">
        <f>IF('Форма 4.2.1 | Т-ТЭ | &gt;=25МВт'!$U$24="",1,0)</f>
        <v>0</v>
      </c>
    </row>
    <row r="8" spans="1:1">
      <c r="A8" s="1034">
        <f>IF('Форма 4.2.1 | Т-ТЭ | ТСО'!$O$22="",1,0)</f>
        <v>0</v>
      </c>
    </row>
    <row r="9" spans="1:1">
      <c r="A9" s="1034">
        <f>IF('Форма 4.2.1 | Т-ТЭ | ТСО'!$O$23="",1,0)</f>
        <v>0</v>
      </c>
    </row>
    <row r="10" spans="1:1">
      <c r="A10" s="1034">
        <f>IF('Форма 4.2.1 | Т-ТЭ | ТСО'!$M$24="",1,0)</f>
        <v>0</v>
      </c>
    </row>
    <row r="11" spans="1:1">
      <c r="A11" s="1034">
        <f>IF('Форма 4.2.1 | Т-ТЭ | ТСО'!$R$24="",1,0)</f>
        <v>0</v>
      </c>
    </row>
    <row r="12" spans="1:1">
      <c r="A12" s="1034">
        <f>IF('Форма 4.2.1 | Т-ТЭ | ТСО'!$T$24="",1,0)</f>
        <v>0</v>
      </c>
    </row>
    <row r="13" spans="1:1">
      <c r="A13" s="1034">
        <f>IF('Форма 4.2.1 | Т-ТЭ | ТСО'!$S$24="",1,0)</f>
        <v>0</v>
      </c>
    </row>
    <row r="14" spans="1:1">
      <c r="A14" s="1034">
        <f>IF('Форма 4.2.1 | Т-ТЭ | ТСО'!$U$24="",1,0)</f>
        <v>0</v>
      </c>
    </row>
    <row r="15" spans="1:1">
      <c r="A15" s="1034">
        <f>IF('Форма 4.2.1 | Т-ТЭ | потр'!$O$22="",1,0)</f>
        <v>0</v>
      </c>
    </row>
    <row r="16" spans="1:1">
      <c r="A16" s="1034">
        <f>IF('Форма 4.2.1 | Т-ТЭ | потр'!$O$23="",1,0)</f>
        <v>0</v>
      </c>
    </row>
    <row r="17" spans="1:1">
      <c r="A17" s="1034">
        <f>IF('Форма 4.2.1 | Т-ТЭ | потр'!$M$24="",1,0)</f>
        <v>0</v>
      </c>
    </row>
    <row r="18" spans="1:1">
      <c r="A18" s="1034">
        <f>IF('Форма 4.2.1 | Т-ТЭ | потр'!$R$24="",1,0)</f>
        <v>0</v>
      </c>
    </row>
    <row r="19" spans="1:1">
      <c r="A19" s="1034">
        <f>IF('Форма 4.2.1 | Т-ТЭ | потр'!$T$24="",1,0)</f>
        <v>0</v>
      </c>
    </row>
    <row r="20" spans="1:1">
      <c r="A20" s="1034">
        <f>IF('Форма 4.2.1 | Т-ТЭ | потр'!$S$24="",1,0)</f>
        <v>0</v>
      </c>
    </row>
    <row r="21" spans="1:1">
      <c r="A21" s="1034">
        <f>IF('Форма 4.2.1 | Т-ТЭ | потр'!$U$24="",1,0)</f>
        <v>0</v>
      </c>
    </row>
    <row r="22" spans="1:1">
      <c r="A22" s="1034">
        <f>IF('Форма 4.2.1 | Т-ТЭ | предел'!$O$24="",1,0)</f>
        <v>1</v>
      </c>
    </row>
    <row r="23" spans="1:1">
      <c r="A23" s="1034">
        <f>IF('Форма 4.2.1 | Т-ТЭ | предел'!$O$25="",1,0)</f>
        <v>1</v>
      </c>
    </row>
    <row r="24" spans="1:1">
      <c r="A24" s="1034">
        <f>IF('Форма 4.2.1 | Т-ТЭ | предел'!$M$26="",1,0)</f>
        <v>1</v>
      </c>
    </row>
    <row r="25" spans="1:1">
      <c r="A25" s="1034">
        <f>IF('Форма 4.2.1 | Т-ТЭ | предел'!$R$26="",1,0)</f>
        <v>1</v>
      </c>
    </row>
    <row r="26" spans="1:1">
      <c r="A26" s="1034">
        <f>IF('Форма 4.2.1 | Т-ТЭ | предел'!$T$26="",1,0)</f>
        <v>1</v>
      </c>
    </row>
    <row r="27" spans="1:1">
      <c r="A27" s="1034">
        <f>IF('Форма 4.2.1 | Т-ТЭ | предел'!$O$7="",1,0)</f>
        <v>0</v>
      </c>
    </row>
    <row r="28" spans="1:1">
      <c r="A28" s="1034">
        <f>IF('Форма 4.2.1 | Т-ТЭ | предел'!$S$26="",1,0)</f>
        <v>0</v>
      </c>
    </row>
    <row r="29" spans="1:1">
      <c r="A29" s="1034">
        <f>IF('Форма 4.2.1 | Т-ТЭ | предел'!$U$26="",1,0)</f>
        <v>0</v>
      </c>
    </row>
    <row r="30" spans="1:1">
      <c r="A30" s="1034">
        <f>IF('Форма 4.2.1 | Т-ТЭ | индикат'!$O$7="",1,0)</f>
        <v>1</v>
      </c>
    </row>
    <row r="31" spans="1:1">
      <c r="A31" s="1034">
        <f>IF('Форма 4.2.1 | Т-ТЭ | индикат'!$O$24="",1,0)</f>
        <v>1</v>
      </c>
    </row>
    <row r="32" spans="1:1">
      <c r="A32" s="1034">
        <f>IF('Форма 4.2.1 | Т-ТЭ | индикат'!$O$25="",1,0)</f>
        <v>1</v>
      </c>
    </row>
    <row r="33" spans="1:1">
      <c r="A33" s="1034">
        <f>IF('Форма 4.2.1 | Т-ТЭ | индикат'!$M$26="",1,0)</f>
        <v>1</v>
      </c>
    </row>
    <row r="34" spans="1:1">
      <c r="A34" s="1034">
        <f>IF('Форма 4.2.1 | Т-ТЭ | индикат'!$R$26="",1,0)</f>
        <v>1</v>
      </c>
    </row>
    <row r="35" spans="1:1">
      <c r="A35" s="1034">
        <f>IF('Форма 4.2.1 | Т-ТЭ | индикат'!$T$26="",1,0)</f>
        <v>1</v>
      </c>
    </row>
    <row r="36" spans="1:1">
      <c r="A36" s="1034">
        <f>IF('Форма 4.2.1 | Т-ТЭ | индикат'!$S$26="",1,0)</f>
        <v>0</v>
      </c>
    </row>
    <row r="37" spans="1:1">
      <c r="A37" s="1034">
        <f>IF('Форма 4.2.1 | Т-ТЭ | индикат'!$U$26="",1,0)</f>
        <v>0</v>
      </c>
    </row>
    <row r="38" spans="1:1">
      <c r="A38" s="1034">
        <f>IF('Форма 4.2.1 | Резерв мощности'!$O$22="",1,0)</f>
        <v>1</v>
      </c>
    </row>
    <row r="39" spans="1:1">
      <c r="A39" s="1034">
        <f>IF('Форма 4.2.1 | Резерв мощности'!$O$23="",1,0)</f>
        <v>1</v>
      </c>
    </row>
    <row r="40" spans="1:1">
      <c r="A40" s="1034">
        <f>IF('Форма 4.2.1 | Резерв мощности'!$M$24="",1,0)</f>
        <v>1</v>
      </c>
    </row>
    <row r="41" spans="1:1">
      <c r="A41" s="1034">
        <f>IF('Форма 4.2.1 | Резерв мощности'!$O$24="",1,0)</f>
        <v>1</v>
      </c>
    </row>
    <row r="42" spans="1:1">
      <c r="A42" s="1034">
        <f>IF('Форма 4.2.1 | Резерв мощности'!$R$24="",1,0)</f>
        <v>1</v>
      </c>
    </row>
    <row r="43" spans="1:1">
      <c r="A43" s="1034">
        <f>IF('Форма 4.2.1 | Резерв мощности'!$T$24="",1,0)</f>
        <v>1</v>
      </c>
    </row>
    <row r="44" spans="1:1">
      <c r="A44" s="1034">
        <f>IF('Форма 4.2.1 | Резерв мощности'!$S$24="",1,0)</f>
        <v>0</v>
      </c>
    </row>
    <row r="45" spans="1:1">
      <c r="A45" s="1034">
        <f>IF('Форма 4.2.1 | Резерв мощности'!$U$24="",1,0)</f>
        <v>0</v>
      </c>
    </row>
    <row r="46" spans="1:1">
      <c r="A46" s="1034">
        <f>IF('Форма 4.2.2 | Т-ТН'!$O$23="",1,0)</f>
        <v>1</v>
      </c>
    </row>
    <row r="47" spans="1:1">
      <c r="A47" s="1034">
        <f>IF('Форма 4.2.2 | Т-ТН'!$M$24="",1,0)</f>
        <v>1</v>
      </c>
    </row>
    <row r="48" spans="1:1">
      <c r="A48" s="1034">
        <f>IF('Форма 4.2.2 | Т-ТН'!$R$24="",1,0)</f>
        <v>1</v>
      </c>
    </row>
    <row r="49" spans="1:1">
      <c r="A49" s="1034">
        <f>IF('Форма 4.2.2 | Т-ТН'!$T$24="",1,0)</f>
        <v>1</v>
      </c>
    </row>
    <row r="50" spans="1:1">
      <c r="A50" s="1034">
        <f>IF('Форма 4.2.2 | Т-ТН'!$S$24="",1,0)</f>
        <v>0</v>
      </c>
    </row>
    <row r="51" spans="1:1">
      <c r="A51" s="1034">
        <f>IF('Форма 4.2.2 | Т-ТН'!$U$24="",1,0)</f>
        <v>0</v>
      </c>
    </row>
    <row r="52" spans="1:1">
      <c r="A52" s="1034">
        <f>IF('Форма 4.2.2 | Т-передача ТЭ'!$O$23="",1,0)</f>
        <v>1</v>
      </c>
    </row>
    <row r="53" spans="1:1">
      <c r="A53" s="1034">
        <f>IF('Форма 4.2.2 | Т-передача ТЭ'!$M$24="",1,0)</f>
        <v>1</v>
      </c>
    </row>
    <row r="54" spans="1:1">
      <c r="A54" s="1034">
        <f>IF('Форма 4.2.2 | Т-передача ТЭ'!$R$24="",1,0)</f>
        <v>1</v>
      </c>
    </row>
    <row r="55" spans="1:1">
      <c r="A55" s="1034">
        <f>IF('Форма 4.2.2 | Т-передача ТЭ'!$T$24="",1,0)</f>
        <v>1</v>
      </c>
    </row>
    <row r="56" spans="1:1">
      <c r="A56" s="1034">
        <f>IF('Форма 4.2.2 | Т-передача ТЭ'!$S$24="",1,0)</f>
        <v>0</v>
      </c>
    </row>
    <row r="57" spans="1:1">
      <c r="A57" s="1034">
        <f>IF('Форма 4.2.2 | Т-передача ТЭ'!$U$24="",1,0)</f>
        <v>0</v>
      </c>
    </row>
    <row r="58" spans="1:1">
      <c r="A58" s="1034">
        <f>IF('Форма 4.2.2 | Т-передача ТН'!$O$23="",1,0)</f>
        <v>1</v>
      </c>
    </row>
    <row r="59" spans="1:1">
      <c r="A59" s="1034">
        <f>IF('Форма 4.2.2 | Т-передача ТН'!$M$24="",1,0)</f>
        <v>1</v>
      </c>
    </row>
    <row r="60" spans="1:1">
      <c r="A60" s="1034">
        <f>IF('Форма 4.2.2 | Т-передача ТН'!$R$24="",1,0)</f>
        <v>1</v>
      </c>
    </row>
    <row r="61" spans="1:1">
      <c r="A61" s="1034">
        <f>IF('Форма 4.2.2 | Т-передача ТН'!$T$24="",1,0)</f>
        <v>1</v>
      </c>
    </row>
    <row r="62" spans="1:1">
      <c r="A62" s="1034">
        <f>IF('Форма 4.2.2 | Т-передача ТН'!$S$24="",1,0)</f>
        <v>0</v>
      </c>
    </row>
    <row r="63" spans="1:1">
      <c r="A63" s="1034">
        <f>IF('Форма 4.2.2 | Т-передача ТН'!$U$24="",1,0)</f>
        <v>0</v>
      </c>
    </row>
    <row r="64" spans="1:1">
      <c r="A64" s="1034">
        <f>IF('Форма 4.2.3 | Т-гор.вода'!$O$23="",1,0)</f>
        <v>1</v>
      </c>
    </row>
    <row r="65" spans="1:1">
      <c r="A65" s="1034">
        <f>IF('Форма 4.2.3 | Т-гор.вода'!$M$24="",1,0)</f>
        <v>0</v>
      </c>
    </row>
    <row r="66" spans="1:1">
      <c r="A66" s="1034">
        <f>IF('Форма 4.2.3 | Т-гор.вода'!$W$24="",1,0)</f>
        <v>1</v>
      </c>
    </row>
    <row r="67" spans="1:1">
      <c r="A67" s="1034">
        <f>IF('Форма 4.2.3 | Т-гор.вода'!$Y$24="",1,0)</f>
        <v>1</v>
      </c>
    </row>
    <row r="68" spans="1:1">
      <c r="A68" s="1034">
        <f>IF('Форма 4.2.3 | Т-гор.вода'!$M$25="",1,0)</f>
        <v>1</v>
      </c>
    </row>
    <row r="69" spans="1:1">
      <c r="A69" s="1034">
        <f>IF('Форма 4.2.3 | Т-гор.вода'!$X$24="",1,0)</f>
        <v>0</v>
      </c>
    </row>
    <row r="70" spans="1:1">
      <c r="A70" s="1034">
        <f>IF('Форма 4.2.3 | Т-гор.вода'!$Z$24="",1,0)</f>
        <v>0</v>
      </c>
    </row>
    <row r="71" spans="1:1">
      <c r="A71" s="1034">
        <f>IF('Форма 4.2.4 | Т-подкл'!$AB$23="",1,0)</f>
        <v>1</v>
      </c>
    </row>
    <row r="72" spans="1:1">
      <c r="A72" s="1034">
        <f>IF('Форма 4.2.4 | Т-подкл'!$AD$23="",1,0)</f>
        <v>1</v>
      </c>
    </row>
    <row r="73" spans="1:1">
      <c r="A73" s="1034">
        <f>IF('Форма 4.2.4 | Т-подкл'!$N$23="",1,0)</f>
        <v>0</v>
      </c>
    </row>
    <row r="74" spans="1:1">
      <c r="A74" s="1034">
        <f>IF('Форма 4.2.4 | Т-подкл'!$R$23="",1,0)</f>
        <v>0</v>
      </c>
    </row>
    <row r="75" spans="1:1">
      <c r="A75" s="1034">
        <f>IF('Форма 4.2.4 | Т-подкл'!$V$23="",1,0)</f>
        <v>0</v>
      </c>
    </row>
    <row r="76" spans="1:1">
      <c r="A76" s="1034">
        <f>IF('Форма 4.2.4 | Т-подкл'!$AC$23="",1,0)</f>
        <v>0</v>
      </c>
    </row>
    <row r="77" spans="1:1">
      <c r="A77" s="1034">
        <f>IF('Форма 4.2.4 | Т-подкл'!$AE$23="",1,0)</f>
        <v>0</v>
      </c>
    </row>
    <row r="78" spans="1:1">
      <c r="A78" s="1034">
        <f>IF('Форма 4.2.5 | Т-подкл(инд)'!$M$23="",1,0)</f>
        <v>1</v>
      </c>
    </row>
    <row r="79" spans="1:1">
      <c r="A79" s="1034">
        <f>IF('Форма 4.2.5 | Т-подкл(инд)'!$P$23="",1,0)</f>
        <v>1</v>
      </c>
    </row>
    <row r="80" spans="1:1">
      <c r="A80" s="1034">
        <f>IF('Форма 4.2.5 | Т-подкл(инд)'!$Q$23="",1,0)</f>
        <v>1</v>
      </c>
    </row>
    <row r="81" spans="1:1">
      <c r="A81" s="1034">
        <f>IF('Форма 4.2.5 | Т-подкл(инд)'!$R$23="",1,0)</f>
        <v>1</v>
      </c>
    </row>
    <row r="82" spans="1:1">
      <c r="A82" s="1034">
        <f>IF('Форма 4.2.5 | Т-подкл(инд)'!$S$23="",1,0)</f>
        <v>1</v>
      </c>
    </row>
    <row r="83" spans="1:1">
      <c r="A83" s="1034">
        <f>IF('Форма 4.2.5 | Т-подкл(инд)'!$T$23="",1,0)</f>
        <v>0</v>
      </c>
    </row>
    <row r="84" spans="1:1">
      <c r="A84" s="1034">
        <f>IF('Форма 4.2.5 | Т-подкл(инд)'!$V$23="",1,0)</f>
        <v>0</v>
      </c>
    </row>
    <row r="85" spans="1:1">
      <c r="A85" s="1034">
        <f>IF('Форма 4.7'!$E$12="",1,0)</f>
        <v>0</v>
      </c>
    </row>
    <row r="86" spans="1:1">
      <c r="A86" s="1034">
        <f>IF('Форма 4.7'!$F$12="",1,0)</f>
        <v>0</v>
      </c>
    </row>
    <row r="87" spans="1:1">
      <c r="A87" s="1034">
        <f>IF('Форма 4.8'!$G$11="",1,0)</f>
        <v>1</v>
      </c>
    </row>
    <row r="88" spans="1:1">
      <c r="A88" s="1034">
        <f>IF('Форма 4.8'!$G$12="",1,0)</f>
        <v>1</v>
      </c>
    </row>
    <row r="89" spans="1:1">
      <c r="A89" s="1034">
        <f>IF('Форма 4.8'!$H$12="",1,0)</f>
        <v>1</v>
      </c>
    </row>
    <row r="90" spans="1:1">
      <c r="A90" s="1034">
        <f>IF('Форма 4.8'!$H$13="",1,0)</f>
        <v>1</v>
      </c>
    </row>
    <row r="91" spans="1:1">
      <c r="A91" s="1034">
        <f>IF('Форма 4.8'!$E$15="",1,0)</f>
        <v>1</v>
      </c>
    </row>
    <row r="92" spans="1:1">
      <c r="A92" s="1034">
        <f>IF('Форма 4.8'!$H$15="",1,0)</f>
        <v>1</v>
      </c>
    </row>
    <row r="93" spans="1:1">
      <c r="A93" s="1034">
        <f>IF('Форма 4.8'!$G$18="",1,0)</f>
        <v>1</v>
      </c>
    </row>
    <row r="94" spans="1:1">
      <c r="A94" s="1034">
        <f>IF('Форма 4.8'!$G$22="",1,0)</f>
        <v>1</v>
      </c>
    </row>
    <row r="95" spans="1:1">
      <c r="A95" s="1034">
        <f>IF('Форма 4.8'!$G$25="",1,0)</f>
        <v>1</v>
      </c>
    </row>
    <row r="96" spans="1:1">
      <c r="A96" s="1034">
        <f>IF('Форма 4.8'!$E$31="",1,0)</f>
        <v>1</v>
      </c>
    </row>
    <row r="97" spans="1:1">
      <c r="A97" s="1034">
        <f>IF('Форма 4.8'!$H$31="",1,0)</f>
        <v>1</v>
      </c>
    </row>
    <row r="98" spans="1:1">
      <c r="A98" s="1034">
        <f>IF('Форма 4.8'!$G$28="",1,0)</f>
        <v>1</v>
      </c>
    </row>
    <row r="99" spans="1:1">
      <c r="A99" s="1034">
        <f>IF('Форма 1.0.2'!$E$12="",1,0)</f>
        <v>1</v>
      </c>
    </row>
    <row r="100" spans="1:1">
      <c r="A100" s="1034">
        <f>IF('Форма 1.0.2'!$F$12="",1,0)</f>
        <v>1</v>
      </c>
    </row>
    <row r="101" spans="1:1">
      <c r="A101" s="1034">
        <f>IF('Форма 1.0.2'!$G$12="",1,0)</f>
        <v>1</v>
      </c>
    </row>
    <row r="102" spans="1:1">
      <c r="A102" s="1034">
        <f>IF('Форма 1.0.2'!$H$12="",1,0)</f>
        <v>1</v>
      </c>
    </row>
    <row r="103" spans="1:1">
      <c r="A103" s="1034">
        <f>IF('Форма 1.0.2'!$I$12="",1,0)</f>
        <v>1</v>
      </c>
    </row>
    <row r="104" spans="1:1">
      <c r="A104" s="1034">
        <f>IF('Форма 1.0.2'!$J$12="",1,0)</f>
        <v>1</v>
      </c>
    </row>
    <row r="105" spans="1:1">
      <c r="A105" s="1034">
        <f>IF('Сведения об изменении'!$E$12="",1,0)</f>
        <v>1</v>
      </c>
    </row>
    <row r="106" spans="1:1">
      <c r="A106" s="1094">
        <f>IF('Форма 4.2.4 | Т-подкл'!$AA$23="",1,0)</f>
        <v>1</v>
      </c>
    </row>
    <row r="107" spans="1:1">
      <c r="A107" s="1094">
        <f>IF('Форма 4.2.4 | Т-подкл'!$Z$23="",1,0)</f>
        <v>1</v>
      </c>
    </row>
    <row r="108" spans="1:1">
      <c r="A108" s="1102">
        <f>IF(Территории!$E$12="",1,0)</f>
        <v>0</v>
      </c>
    </row>
    <row r="109" spans="1:1">
      <c r="A109" s="1102">
        <f>IF('Перечень тарифов'!$E$21="",1,0)</f>
        <v>0</v>
      </c>
    </row>
    <row r="110" spans="1:1">
      <c r="A110" s="1102">
        <f>IF('Перечень тарифов'!$F$21="",1,0)</f>
        <v>0</v>
      </c>
    </row>
    <row r="111" spans="1:1">
      <c r="A111" s="1102">
        <f>IF('Перечень тарифов'!$G$21="",1,0)</f>
        <v>0</v>
      </c>
    </row>
    <row r="112" spans="1:1">
      <c r="A112" s="1102">
        <f>IF('Перечень тарифов'!$K$21="",1,0)</f>
        <v>0</v>
      </c>
    </row>
    <row r="113" spans="1:1">
      <c r="A113" s="1102">
        <f>IF('Перечень тарифов'!$O$21="",1,0)</f>
        <v>0</v>
      </c>
    </row>
    <row r="114" spans="1:1">
      <c r="A114" s="1102">
        <f>IF('Перечень тарифов'!$S$21="",1,0)</f>
        <v>0</v>
      </c>
    </row>
    <row r="115" spans="1:1">
      <c r="A115" s="1102">
        <f>IF('Перечень тарифов'!$E$26="",1,0)</f>
        <v>0</v>
      </c>
    </row>
    <row r="116" spans="1:1">
      <c r="A116" s="1102">
        <f>IF('Перечень тарифов'!$F$26="",1,0)</f>
        <v>0</v>
      </c>
    </row>
    <row r="117" spans="1:1">
      <c r="A117" s="1102">
        <f>IF('Перечень тарифов'!$G$26="",1,0)</f>
        <v>0</v>
      </c>
    </row>
    <row r="118" spans="1:1">
      <c r="A118" s="1102">
        <f>IF('Перечень тарифов'!$K$26="",1,0)</f>
        <v>0</v>
      </c>
    </row>
    <row r="119" spans="1:1">
      <c r="A119" s="1102">
        <f>IF('Перечень тарифов'!$O$26="",1,0)</f>
        <v>0</v>
      </c>
    </row>
    <row r="120" spans="1:1">
      <c r="A120" s="1102">
        <f>IF('Перечень тарифов'!$S$26="",1,0)</f>
        <v>0</v>
      </c>
    </row>
    <row r="121" spans="1:1">
      <c r="A121" s="1102">
        <f>IF('Форма 4.2.1 | Т-ТЭ | потр'!$O$24="",1,0)</f>
        <v>0</v>
      </c>
    </row>
    <row r="122" spans="1:1">
      <c r="A122" s="1102">
        <f>IF('Форма 4.2.1 | Т-ТЭ | ТСО'!$O$24="",1,0)</f>
        <v>0</v>
      </c>
    </row>
    <row r="123" spans="1:1">
      <c r="A123" s="1102">
        <f>IF('Форма 4.2.1 | Т-ТЭ | ТСО'!$Y$24="",1,0)</f>
        <v>0</v>
      </c>
    </row>
    <row r="124" spans="1:1">
      <c r="A124" s="1102">
        <f>IF('Форма 4.2.1 | Т-ТЭ | ТСО'!$AA$24="",1,0)</f>
        <v>0</v>
      </c>
    </row>
    <row r="125" spans="1:1">
      <c r="A125" s="1102">
        <f>IF('Форма 4.2.1 | Т-ТЭ | ТСО'!$V$24="",1,0)</f>
        <v>0</v>
      </c>
    </row>
    <row r="126" spans="1:1">
      <c r="A126" s="1102">
        <f>IF('Форма 4.2.1 | Т-ТЭ | ТСО'!$Z$24="",1,0)</f>
        <v>0</v>
      </c>
    </row>
    <row r="127" spans="1:1">
      <c r="A127" s="1102">
        <f>IF('Форма 4.2.1 | Т-ТЭ | ТСО'!$AB$24="",1,0)</f>
        <v>0</v>
      </c>
    </row>
    <row r="128" spans="1:1">
      <c r="A128" s="1102">
        <f>IF('Форма 4.2.1 | Т-ТЭ | ТСО'!$AF$24="",1,0)</f>
        <v>0</v>
      </c>
    </row>
    <row r="129" spans="1:1">
      <c r="A129" s="1102">
        <f>IF('Форма 4.2.1 | Т-ТЭ | ТСО'!$AH$24="",1,0)</f>
        <v>0</v>
      </c>
    </row>
    <row r="130" spans="1:1">
      <c r="A130" s="1102">
        <f>IF('Форма 4.2.1 | Т-ТЭ | ТСО'!$AC$24="",1,0)</f>
        <v>0</v>
      </c>
    </row>
    <row r="131" spans="1:1">
      <c r="A131" s="1102">
        <f>IF('Форма 4.2.1 | Т-ТЭ | ТСО'!$AG$24="",1,0)</f>
        <v>0</v>
      </c>
    </row>
    <row r="132" spans="1:1">
      <c r="A132" s="1102">
        <f>IF('Форма 4.2.1 | Т-ТЭ | ТСО'!$AI$24="",1,0)</f>
        <v>0</v>
      </c>
    </row>
    <row r="133" spans="1:1">
      <c r="A133" s="1102">
        <f>IF('Форма 4.2.1 | Т-ТЭ | ТСО'!$AM$24="",1,0)</f>
        <v>0</v>
      </c>
    </row>
    <row r="134" spans="1:1">
      <c r="A134" s="1102">
        <f>IF('Форма 4.2.1 | Т-ТЭ | ТСО'!$AO$24="",1,0)</f>
        <v>0</v>
      </c>
    </row>
    <row r="135" spans="1:1">
      <c r="A135" s="1102">
        <f>IF('Форма 4.2.1 | Т-ТЭ | ТСО'!$AJ$24="",1,0)</f>
        <v>0</v>
      </c>
    </row>
    <row r="136" spans="1:1">
      <c r="A136" s="1102">
        <f>IF('Форма 4.2.1 | Т-ТЭ | ТСО'!$AN$24="",1,0)</f>
        <v>0</v>
      </c>
    </row>
    <row r="137" spans="1:1">
      <c r="A137" s="1102">
        <f>IF('Форма 4.2.1 | Т-ТЭ | ТСО'!$AP$24="",1,0)</f>
        <v>0</v>
      </c>
    </row>
    <row r="138" spans="1:1">
      <c r="A138" s="1102">
        <f>IF('Форма 4.2.1 | Т-ТЭ | ТСО'!$AT$24="",1,0)</f>
        <v>0</v>
      </c>
    </row>
    <row r="139" spans="1:1">
      <c r="A139" s="1102">
        <f>IF('Форма 4.2.1 | Т-ТЭ | ТСО'!$AV$24="",1,0)</f>
        <v>0</v>
      </c>
    </row>
    <row r="140" spans="1:1">
      <c r="A140" s="1102">
        <f>IF('Форма 4.2.1 | Т-ТЭ | ТСО'!$AQ$24="",1,0)</f>
        <v>0</v>
      </c>
    </row>
    <row r="141" spans="1:1">
      <c r="A141" s="1102">
        <f>IF('Форма 4.2.1 | Т-ТЭ | ТСО'!$AU$24="",1,0)</f>
        <v>0</v>
      </c>
    </row>
    <row r="142" spans="1:1">
      <c r="A142" s="1102">
        <f>IF('Форма 4.2.1 | Т-ТЭ | ТСО'!$AW$24="",1,0)</f>
        <v>0</v>
      </c>
    </row>
    <row r="143" spans="1:1">
      <c r="A143" s="1102">
        <f>IF('Форма 4.2.1 | Т-ТЭ | ТСО'!$BA$24="",1,0)</f>
        <v>0</v>
      </c>
    </row>
    <row r="144" spans="1:1">
      <c r="A144" s="1102">
        <f>IF('Форма 4.2.1 | Т-ТЭ | ТСО'!$BC$24="",1,0)</f>
        <v>0</v>
      </c>
    </row>
    <row r="145" spans="1:1">
      <c r="A145" s="1102">
        <f>IF('Форма 4.2.1 | Т-ТЭ | ТСО'!$AX$24="",1,0)</f>
        <v>0</v>
      </c>
    </row>
    <row r="146" spans="1:1">
      <c r="A146" s="1102">
        <f>IF('Форма 4.2.1 | Т-ТЭ | ТСО'!$BB$24="",1,0)</f>
        <v>0</v>
      </c>
    </row>
    <row r="147" spans="1:1">
      <c r="A147" s="1102">
        <f>IF('Форма 4.2.1 | Т-ТЭ | ТСО'!$BD$24="",1,0)</f>
        <v>0</v>
      </c>
    </row>
    <row r="148" spans="1:1">
      <c r="A148" s="1117">
        <f>IF('Форма 4.2.1 | Т-ТЭ | потр'!$O$27="",1,0)</f>
        <v>0</v>
      </c>
    </row>
    <row r="149" spans="1:1">
      <c r="A149" s="1117">
        <f>IF('Форма 4.2.1 | Т-ТЭ | потр'!$M$28="",1,0)</f>
        <v>0</v>
      </c>
    </row>
    <row r="150" spans="1:1">
      <c r="A150" s="1117">
        <f>IF('Форма 4.2.1 | Т-ТЭ | потр'!$O$28="",1,0)</f>
        <v>0</v>
      </c>
    </row>
    <row r="151" spans="1:1">
      <c r="A151" s="1117">
        <f>IF('Форма 4.2.1 | Т-ТЭ | потр'!$R$28="",1,0)</f>
        <v>0</v>
      </c>
    </row>
    <row r="152" spans="1:1">
      <c r="A152" s="1117">
        <f>IF('Форма 4.2.1 | Т-ТЭ | потр'!$T$28="",1,0)</f>
        <v>0</v>
      </c>
    </row>
    <row r="153" spans="1:1">
      <c r="A153" s="1117">
        <f>IF('Форма 4.2.1 | Т-ТЭ | потр'!$S$28="",1,0)</f>
        <v>0</v>
      </c>
    </row>
    <row r="154" spans="1:1">
      <c r="A154" s="1117">
        <f>IF('Форма 4.2.1 | Т-ТЭ | потр'!$U$28="",1,0)</f>
        <v>0</v>
      </c>
    </row>
    <row r="155" spans="1:1">
      <c r="A155" s="1117">
        <f>IF('Форма 4.2.1 | Т-ТЭ | потр'!$O$31="",1,0)</f>
        <v>0</v>
      </c>
    </row>
    <row r="156" spans="1:1">
      <c r="A156" s="1117">
        <f>IF('Форма 4.2.1 | Т-ТЭ | потр'!$M$32="",1,0)</f>
        <v>0</v>
      </c>
    </row>
    <row r="157" spans="1:1">
      <c r="A157" s="1117">
        <f>IF('Форма 4.2.1 | Т-ТЭ | потр'!$O$32="",1,0)</f>
        <v>0</v>
      </c>
    </row>
    <row r="158" spans="1:1">
      <c r="A158" s="1117">
        <f>IF('Форма 4.2.1 | Т-ТЭ | потр'!$R$32="",1,0)</f>
        <v>0</v>
      </c>
    </row>
    <row r="159" spans="1:1">
      <c r="A159" s="1117">
        <f>IF('Форма 4.2.1 | Т-ТЭ | потр'!$T$32="",1,0)</f>
        <v>0</v>
      </c>
    </row>
    <row r="160" spans="1:1">
      <c r="A160" s="1117">
        <f>IF('Форма 4.2.1 | Т-ТЭ | потр'!$S$32="",1,0)</f>
        <v>0</v>
      </c>
    </row>
    <row r="161" spans="1:1">
      <c r="A161" s="1117">
        <f>IF('Форма 4.2.1 | Т-ТЭ | потр'!$U$32="",1,0)</f>
        <v>0</v>
      </c>
    </row>
    <row r="162" spans="1:1">
      <c r="A162" s="1117">
        <f>IF('Форма 4.2.1 | Т-ТЭ | потр'!$Y$24="",1,0)</f>
        <v>0</v>
      </c>
    </row>
    <row r="163" spans="1:1">
      <c r="A163" s="1117">
        <f>IF('Форма 4.2.1 | Т-ТЭ | потр'!$AA$24="",1,0)</f>
        <v>0</v>
      </c>
    </row>
    <row r="164" spans="1:1">
      <c r="A164" s="1117">
        <f>IF('Форма 4.2.1 | Т-ТЭ | потр'!$V$24="",1,0)</f>
        <v>0</v>
      </c>
    </row>
    <row r="165" spans="1:1">
      <c r="A165" s="1117">
        <f>IF('Форма 4.2.1 | Т-ТЭ | потр'!$Z$24="",1,0)</f>
        <v>0</v>
      </c>
    </row>
    <row r="166" spans="1:1">
      <c r="A166" s="1117">
        <f>IF('Форма 4.2.1 | Т-ТЭ | потр'!$AB$24="",1,0)</f>
        <v>0</v>
      </c>
    </row>
    <row r="167" spans="1:1">
      <c r="A167" s="1117">
        <f>IF('Форма 4.2.1 | Т-ТЭ | потр'!$Y$28="",1,0)</f>
        <v>0</v>
      </c>
    </row>
    <row r="168" spans="1:1">
      <c r="A168" s="1117">
        <f>IF('Форма 4.2.1 | Т-ТЭ | потр'!$AA$28="",1,0)</f>
        <v>0</v>
      </c>
    </row>
    <row r="169" spans="1:1">
      <c r="A169" s="1117">
        <f>IF('Форма 4.2.1 | Т-ТЭ | потр'!$V$28="",1,0)</f>
        <v>0</v>
      </c>
    </row>
    <row r="170" spans="1:1">
      <c r="A170" s="1117">
        <f>IF('Форма 4.2.1 | Т-ТЭ | потр'!$Z$28="",1,0)</f>
        <v>0</v>
      </c>
    </row>
    <row r="171" spans="1:1">
      <c r="A171" s="1117">
        <f>IF('Форма 4.2.1 | Т-ТЭ | потр'!$AB$28="",1,0)</f>
        <v>0</v>
      </c>
    </row>
    <row r="172" spans="1:1">
      <c r="A172" s="1117">
        <f>IF('Форма 4.2.1 | Т-ТЭ | потр'!$Y$32="",1,0)</f>
        <v>0</v>
      </c>
    </row>
    <row r="173" spans="1:1">
      <c r="A173" s="1117">
        <f>IF('Форма 4.2.1 | Т-ТЭ | потр'!$AA$32="",1,0)</f>
        <v>0</v>
      </c>
    </row>
    <row r="174" spans="1:1">
      <c r="A174" s="1117">
        <f>IF('Форма 4.2.1 | Т-ТЭ | потр'!$V$32="",1,0)</f>
        <v>0</v>
      </c>
    </row>
    <row r="175" spans="1:1">
      <c r="A175" s="1117">
        <f>IF('Форма 4.2.1 | Т-ТЭ | потр'!$Z$32="",1,0)</f>
        <v>0</v>
      </c>
    </row>
    <row r="176" spans="1:1">
      <c r="A176" s="1117">
        <f>IF('Форма 4.2.1 | Т-ТЭ | потр'!$AB$32="",1,0)</f>
        <v>0</v>
      </c>
    </row>
    <row r="177" spans="1:1">
      <c r="A177" s="1117">
        <f>IF('Форма 4.2.1 | Т-ТЭ | потр'!$AF$28="",1,0)</f>
        <v>0</v>
      </c>
    </row>
    <row r="178" spans="1:1">
      <c r="A178" s="1117">
        <f>IF('Форма 4.2.1 | Т-ТЭ | потр'!$AH$28="",1,0)</f>
        <v>0</v>
      </c>
    </row>
    <row r="179" spans="1:1">
      <c r="A179" s="1117">
        <f>IF('Форма 4.2.1 | Т-ТЭ | потр'!$AC$28="",1,0)</f>
        <v>0</v>
      </c>
    </row>
    <row r="180" spans="1:1">
      <c r="A180" s="1117">
        <f>IF('Форма 4.2.1 | Т-ТЭ | потр'!$AG$28="",1,0)</f>
        <v>0</v>
      </c>
    </row>
    <row r="181" spans="1:1">
      <c r="A181" s="1117">
        <f>IF('Форма 4.2.1 | Т-ТЭ | потр'!$AI$28="",1,0)</f>
        <v>0</v>
      </c>
    </row>
    <row r="182" spans="1:1">
      <c r="A182" s="1117">
        <f>IF('Форма 4.2.1 | Т-ТЭ | потр'!$AF$24="",1,0)</f>
        <v>0</v>
      </c>
    </row>
    <row r="183" spans="1:1">
      <c r="A183" s="1117">
        <f>IF('Форма 4.2.1 | Т-ТЭ | потр'!$AH$24="",1,0)</f>
        <v>0</v>
      </c>
    </row>
    <row r="184" spans="1:1">
      <c r="A184" s="1117">
        <f>IF('Форма 4.2.1 | Т-ТЭ | потр'!$AC$24="",1,0)</f>
        <v>0</v>
      </c>
    </row>
    <row r="185" spans="1:1">
      <c r="A185" s="1117">
        <f>IF('Форма 4.2.1 | Т-ТЭ | потр'!$AG$24="",1,0)</f>
        <v>0</v>
      </c>
    </row>
    <row r="186" spans="1:1">
      <c r="A186" s="1117">
        <f>IF('Форма 4.2.1 | Т-ТЭ | потр'!$AI$24="",1,0)</f>
        <v>0</v>
      </c>
    </row>
    <row r="187" spans="1:1">
      <c r="A187" s="1117">
        <f>IF('Форма 4.2.1 | Т-ТЭ | потр'!$AF$32="",1,0)</f>
        <v>0</v>
      </c>
    </row>
    <row r="188" spans="1:1">
      <c r="A188" s="1117">
        <f>IF('Форма 4.2.1 | Т-ТЭ | потр'!$AH$32="",1,0)</f>
        <v>0</v>
      </c>
    </row>
    <row r="189" spans="1:1">
      <c r="A189" s="1117">
        <f>IF('Форма 4.2.1 | Т-ТЭ | потр'!$AC$32="",1,0)</f>
        <v>0</v>
      </c>
    </row>
    <row r="190" spans="1:1">
      <c r="A190" s="1117">
        <f>IF('Форма 4.2.1 | Т-ТЭ | потр'!$AG$32="",1,0)</f>
        <v>0</v>
      </c>
    </row>
    <row r="191" spans="1:1">
      <c r="A191" s="1117">
        <f>IF('Форма 4.2.1 | Т-ТЭ | потр'!$AI$32="",1,0)</f>
        <v>0</v>
      </c>
    </row>
    <row r="192" spans="1:1">
      <c r="A192" s="1117">
        <f>IF('Форма 4.2.1 | Т-ТЭ | потр'!$AM$28="",1,0)</f>
        <v>0</v>
      </c>
    </row>
    <row r="193" spans="1:1">
      <c r="A193" s="1117">
        <f>IF('Форма 4.2.1 | Т-ТЭ | потр'!$AO$28="",1,0)</f>
        <v>0</v>
      </c>
    </row>
    <row r="194" spans="1:1">
      <c r="A194" s="1117">
        <f>IF('Форма 4.2.1 | Т-ТЭ | потр'!$AJ$28="",1,0)</f>
        <v>0</v>
      </c>
    </row>
    <row r="195" spans="1:1">
      <c r="A195" s="1117">
        <f>IF('Форма 4.2.1 | Т-ТЭ | потр'!$AN$28="",1,0)</f>
        <v>0</v>
      </c>
    </row>
    <row r="196" spans="1:1">
      <c r="A196" s="1117">
        <f>IF('Форма 4.2.1 | Т-ТЭ | потр'!$AP$28="",1,0)</f>
        <v>0</v>
      </c>
    </row>
    <row r="197" spans="1:1">
      <c r="A197" s="1117">
        <f>IF('Форма 4.2.1 | Т-ТЭ | потр'!$AM$24="",1,0)</f>
        <v>0</v>
      </c>
    </row>
    <row r="198" spans="1:1">
      <c r="A198" s="1117">
        <f>IF('Форма 4.2.1 | Т-ТЭ | потр'!$AO$24="",1,0)</f>
        <v>0</v>
      </c>
    </row>
    <row r="199" spans="1:1">
      <c r="A199" s="1117">
        <f>IF('Форма 4.2.1 | Т-ТЭ | потр'!$AJ$24="",1,0)</f>
        <v>0</v>
      </c>
    </row>
    <row r="200" spans="1:1">
      <c r="A200" s="1117">
        <f>IF('Форма 4.2.1 | Т-ТЭ | потр'!$AN$24="",1,0)</f>
        <v>0</v>
      </c>
    </row>
    <row r="201" spans="1:1">
      <c r="A201" s="1117">
        <f>IF('Форма 4.2.1 | Т-ТЭ | потр'!$AP$24="",1,0)</f>
        <v>0</v>
      </c>
    </row>
    <row r="202" spans="1:1">
      <c r="A202" s="1117">
        <f>IF('Форма 4.2.1 | Т-ТЭ | потр'!$AM$32="",1,0)</f>
        <v>0</v>
      </c>
    </row>
    <row r="203" spans="1:1">
      <c r="A203" s="1117">
        <f>IF('Форма 4.2.1 | Т-ТЭ | потр'!$AO$32="",1,0)</f>
        <v>0</v>
      </c>
    </row>
    <row r="204" spans="1:1">
      <c r="A204" s="1117">
        <f>IF('Форма 4.2.1 | Т-ТЭ | потр'!$AJ$32="",1,0)</f>
        <v>0</v>
      </c>
    </row>
    <row r="205" spans="1:1">
      <c r="A205" s="1117">
        <f>IF('Форма 4.2.1 | Т-ТЭ | потр'!$AN$32="",1,0)</f>
        <v>0</v>
      </c>
    </row>
    <row r="206" spans="1:1">
      <c r="A206" s="1117">
        <f>IF('Форма 4.2.1 | Т-ТЭ | потр'!$AP$32="",1,0)</f>
        <v>0</v>
      </c>
    </row>
    <row r="207" spans="1:1">
      <c r="A207" s="1117">
        <f>IF('Форма 4.2.1 | Т-ТЭ | потр'!$AT$28="",1,0)</f>
        <v>0</v>
      </c>
    </row>
    <row r="208" spans="1:1">
      <c r="A208" s="1117">
        <f>IF('Форма 4.2.1 | Т-ТЭ | потр'!$AV$28="",1,0)</f>
        <v>0</v>
      </c>
    </row>
    <row r="209" spans="1:1">
      <c r="A209" s="1117">
        <f>IF('Форма 4.2.1 | Т-ТЭ | потр'!$AQ$28="",1,0)</f>
        <v>0</v>
      </c>
    </row>
    <row r="210" spans="1:1">
      <c r="A210" s="1117">
        <f>IF('Форма 4.2.1 | Т-ТЭ | потр'!$AU$28="",1,0)</f>
        <v>0</v>
      </c>
    </row>
    <row r="211" spans="1:1">
      <c r="A211" s="1117">
        <f>IF('Форма 4.2.1 | Т-ТЭ | потр'!$AW$28="",1,0)</f>
        <v>0</v>
      </c>
    </row>
    <row r="212" spans="1:1">
      <c r="A212" s="1117">
        <f>IF('Форма 4.2.1 | Т-ТЭ | потр'!$AT$24="",1,0)</f>
        <v>0</v>
      </c>
    </row>
    <row r="213" spans="1:1">
      <c r="A213" s="1117">
        <f>IF('Форма 4.2.1 | Т-ТЭ | потр'!$AV$24="",1,0)</f>
        <v>0</v>
      </c>
    </row>
    <row r="214" spans="1:1">
      <c r="A214" s="1117">
        <f>IF('Форма 4.2.1 | Т-ТЭ | потр'!$AQ$24="",1,0)</f>
        <v>0</v>
      </c>
    </row>
    <row r="215" spans="1:1">
      <c r="A215" s="1117">
        <f>IF('Форма 4.2.1 | Т-ТЭ | потр'!$AU$24="",1,0)</f>
        <v>0</v>
      </c>
    </row>
    <row r="216" spans="1:1">
      <c r="A216" s="1117">
        <f>IF('Форма 4.2.1 | Т-ТЭ | потр'!$AW$24="",1,0)</f>
        <v>0</v>
      </c>
    </row>
    <row r="217" spans="1:1">
      <c r="A217" s="1117">
        <f>IF('Форма 4.2.1 | Т-ТЭ | потр'!$AT$32="",1,0)</f>
        <v>0</v>
      </c>
    </row>
    <row r="218" spans="1:1">
      <c r="A218" s="1117">
        <f>IF('Форма 4.2.1 | Т-ТЭ | потр'!$AV$32="",1,0)</f>
        <v>0</v>
      </c>
    </row>
    <row r="219" spans="1:1">
      <c r="A219" s="1117">
        <f>IF('Форма 4.2.1 | Т-ТЭ | потр'!$AQ$32="",1,0)</f>
        <v>0</v>
      </c>
    </row>
    <row r="220" spans="1:1">
      <c r="A220" s="1117">
        <f>IF('Форма 4.2.1 | Т-ТЭ | потр'!$AU$32="",1,0)</f>
        <v>0</v>
      </c>
    </row>
    <row r="221" spans="1:1">
      <c r="A221" s="1117">
        <f>IF('Форма 4.2.1 | Т-ТЭ | потр'!$AW$32="",1,0)</f>
        <v>0</v>
      </c>
    </row>
    <row r="222" spans="1:1">
      <c r="A222" s="1117">
        <f>IF('Форма 4.2.1 | Т-ТЭ | потр'!$BA$28="",1,0)</f>
        <v>0</v>
      </c>
    </row>
    <row r="223" spans="1:1">
      <c r="A223" s="1117">
        <f>IF('Форма 4.2.1 | Т-ТЭ | потр'!$BC$28="",1,0)</f>
        <v>0</v>
      </c>
    </row>
    <row r="224" spans="1:1">
      <c r="A224" s="1117">
        <f>IF('Форма 4.2.1 | Т-ТЭ | потр'!$AX$28="",1,0)</f>
        <v>0</v>
      </c>
    </row>
    <row r="225" spans="1:1">
      <c r="A225" s="1117">
        <f>IF('Форма 4.2.1 | Т-ТЭ | потр'!$BB$28="",1,0)</f>
        <v>0</v>
      </c>
    </row>
    <row r="226" spans="1:1">
      <c r="A226" s="1117">
        <f>IF('Форма 4.2.1 | Т-ТЭ | потр'!$BD$28="",1,0)</f>
        <v>0</v>
      </c>
    </row>
    <row r="227" spans="1:1">
      <c r="A227" s="1117">
        <f>IF('Форма 4.2.1 | Т-ТЭ | потр'!$BA$24="",1,0)</f>
        <v>0</v>
      </c>
    </row>
    <row r="228" spans="1:1">
      <c r="A228" s="1117">
        <f>IF('Форма 4.2.1 | Т-ТЭ | потр'!$BC$24="",1,0)</f>
        <v>0</v>
      </c>
    </row>
    <row r="229" spans="1:1">
      <c r="A229" s="1117">
        <f>IF('Форма 4.2.1 | Т-ТЭ | потр'!$AX$24="",1,0)</f>
        <v>0</v>
      </c>
    </row>
    <row r="230" spans="1:1">
      <c r="A230" s="1117">
        <f>IF('Форма 4.2.1 | Т-ТЭ | потр'!$BB$24="",1,0)</f>
        <v>0</v>
      </c>
    </row>
    <row r="231" spans="1:1">
      <c r="A231" s="1117">
        <f>IF('Форма 4.2.1 | Т-ТЭ | потр'!$BD$24="",1,0)</f>
        <v>0</v>
      </c>
    </row>
    <row r="232" spans="1:1">
      <c r="A232" s="1117">
        <f>IF('Форма 4.2.1 | Т-ТЭ | потр'!$BA$32="",1,0)</f>
        <v>0</v>
      </c>
    </row>
    <row r="233" spans="1:1">
      <c r="A233" s="1117">
        <f>IF('Форма 4.2.1 | Т-ТЭ | потр'!$BC$32="",1,0)</f>
        <v>0</v>
      </c>
    </row>
    <row r="234" spans="1:1">
      <c r="A234" s="1117">
        <f>IF('Форма 4.2.1 | Т-ТЭ | потр'!$AX$32="",1,0)</f>
        <v>0</v>
      </c>
    </row>
    <row r="235" spans="1:1">
      <c r="A235" s="1117">
        <f>IF('Форма 4.2.1 | Т-ТЭ | потр'!$BB$32="",1,0)</f>
        <v>0</v>
      </c>
    </row>
    <row r="236" spans="1:1">
      <c r="A236" s="1117">
        <f>IF('Форма 4.2.1 | Т-ТЭ | потр'!$BD$32="",1,0)</f>
        <v>0</v>
      </c>
    </row>
    <row r="237" spans="1:1">
      <c r="A237" s="1117">
        <f>IF('Форма 4.7'!$E$13="",1,0)</f>
        <v>0</v>
      </c>
    </row>
    <row r="238" spans="1:1">
      <c r="A238" s="1117">
        <f>IF('Форма 4.7'!$F$13="",1,0)</f>
        <v>0</v>
      </c>
    </row>
    <row r="239" spans="1:1">
      <c r="A239" s="1117">
        <f>IF('Форма 4.7'!$E$14="",1,0)</f>
        <v>0</v>
      </c>
    </row>
    <row r="240" spans="1:1">
      <c r="A240" s="1117">
        <f>IF('Форма 4.7'!$F$14="",1,0)</f>
        <v>0</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LINK">
    <tabColor indexed="47"/>
  </sheetPr>
  <dimension ref="A1:C3"/>
  <sheetViews>
    <sheetView showGridLines="0" zoomScaleNormal="100" workbookViewId="0"/>
  </sheetViews>
  <sheetFormatPr defaultRowHeight="11.25"/>
  <cols>
    <col min="1" max="16384" width="9.140625" style="1117"/>
  </cols>
  <sheetData>
    <row r="1" spans="1:3">
      <c r="A1" s="1117" t="s">
        <v>513</v>
      </c>
      <c r="B1" s="1117" t="s">
        <v>514</v>
      </c>
      <c r="C1" s="1117" t="s">
        <v>67</v>
      </c>
    </row>
    <row r="2" spans="1:3">
      <c r="A2" s="1117">
        <v>4189678</v>
      </c>
      <c r="B2" s="1117" t="s">
        <v>1013</v>
      </c>
      <c r="C2" s="1117" t="s">
        <v>1014</v>
      </c>
    </row>
    <row r="3" spans="1:3">
      <c r="A3" s="1117">
        <v>4190415</v>
      </c>
      <c r="B3" s="1117" t="s">
        <v>1015</v>
      </c>
      <c r="C3" s="1117" t="s">
        <v>1014</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DS">
    <tabColor rgb="FFFFCC99"/>
  </sheetPr>
  <dimension ref="B3:B6"/>
  <sheetViews>
    <sheetView showGridLines="0" zoomScaleNormal="100" workbookViewId="0"/>
  </sheetViews>
  <sheetFormatPr defaultRowHeight="11.25"/>
  <cols>
    <col min="1" max="1" width="9.140625" style="259"/>
    <col min="2" max="2" width="66" style="259" customWidth="1"/>
    <col min="3" max="16384" width="9.140625" style="259"/>
  </cols>
  <sheetData>
    <row r="3" spans="2:2">
      <c r="B3" s="354" t="s">
        <v>1637</v>
      </c>
    </row>
    <row r="4" spans="2:2">
      <c r="B4" s="354" t="s">
        <v>517</v>
      </c>
    </row>
    <row r="5" spans="2:2">
      <c r="B5" s="354" t="s">
        <v>518</v>
      </c>
    </row>
    <row r="6" spans="2:2">
      <c r="B6" s="354" t="s">
        <v>519</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HTTP">
    <tabColor rgb="FFFFCC99"/>
  </sheetPr>
  <dimension ref="A1"/>
  <sheetViews>
    <sheetView showGridLines="0" zoomScaleNormal="100" workbookViewId="0"/>
  </sheetViews>
  <sheetFormatPr defaultRowHeight="11.2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zimChoose">
    <tabColor indexed="47"/>
  </sheetPr>
  <dimension ref="A1"/>
  <sheetViews>
    <sheetView showGridLines="0" zoomScaleNormal="85" workbookViewId="0"/>
  </sheetViews>
  <sheetFormatPr defaultRowHeight="11.25"/>
  <cols>
    <col min="1" max="1" width="9.140625" style="291"/>
    <col min="2" max="16384" width="9.140625" style="192"/>
  </cols>
  <sheetData/>
  <sheetProtection formatColumns="0" formatRows="0"/>
  <pageMargins left="0.75" right="0.75" top="1" bottom="1" header="0.5" footer="0.5"/>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SheetMain">
    <tabColor rgb="FFFFCC99"/>
  </sheetPr>
  <dimension ref="A1:E8"/>
  <sheetViews>
    <sheetView showGridLines="0" zoomScaleNormal="100" workbookViewId="0"/>
  </sheetViews>
  <sheetFormatPr defaultRowHeight="15"/>
  <cols>
    <col min="1" max="1" width="38.42578125" style="228" customWidth="1"/>
    <col min="2" max="16384" width="9.140625" style="228"/>
  </cols>
  <sheetData>
    <row r="1" spans="1:5">
      <c r="A1" s="229" t="s">
        <v>392</v>
      </c>
      <c r="B1" s="229" t="s">
        <v>393</v>
      </c>
      <c r="C1" s="229"/>
      <c r="D1" s="229"/>
      <c r="E1" s="229"/>
    </row>
    <row r="2" spans="1:5">
      <c r="A2" s="229"/>
      <c r="B2" s="229"/>
      <c r="C2" s="229"/>
      <c r="D2" s="229"/>
      <c r="E2" s="229"/>
    </row>
    <row r="3" spans="1:5">
      <c r="A3" s="229"/>
      <c r="B3" s="229"/>
      <c r="C3" s="229"/>
      <c r="D3" s="229"/>
      <c r="E3" s="229"/>
    </row>
    <row r="4" spans="1:5">
      <c r="A4" s="229"/>
      <c r="B4" s="229"/>
      <c r="C4" s="229"/>
      <c r="D4" s="229"/>
      <c r="E4" s="229"/>
    </row>
    <row r="5" spans="1:5">
      <c r="A5" s="229"/>
      <c r="B5" s="229"/>
      <c r="C5" s="229"/>
      <c r="D5" s="229"/>
      <c r="E5" s="229"/>
    </row>
    <row r="6" spans="1:5">
      <c r="A6" s="229"/>
      <c r="B6" s="229"/>
      <c r="C6" s="229"/>
      <c r="D6" s="229"/>
      <c r="E6" s="229"/>
    </row>
    <row r="7" spans="1:5">
      <c r="A7" s="229"/>
      <c r="B7" s="229"/>
      <c r="C7" s="229"/>
      <c r="D7" s="229"/>
      <c r="E7" s="229"/>
    </row>
    <row r="8" spans="1:5">
      <c r="A8" s="229"/>
      <c r="B8" s="229"/>
      <c r="C8" s="229"/>
      <c r="D8" s="229"/>
      <c r="E8" s="229"/>
    </row>
  </sheetData>
  <sheetProtection formatColumns="0" formatRows="0"/>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VT">
    <tabColor indexed="47"/>
  </sheetPr>
  <dimension ref="A1:B12"/>
  <sheetViews>
    <sheetView showGridLines="0" zoomScaleNormal="100" workbookViewId="0"/>
  </sheetViews>
  <sheetFormatPr defaultRowHeight="11.25"/>
  <cols>
    <col min="1" max="1" width="9.140625" style="1117"/>
    <col min="2" max="2" width="65.28515625" style="1117" customWidth="1"/>
    <col min="3" max="3" width="41" style="1117" customWidth="1"/>
    <col min="4" max="16384" width="9.140625" style="1117"/>
  </cols>
  <sheetData>
    <row r="1" spans="1:2">
      <c r="A1" s="1117" t="s">
        <v>330</v>
      </c>
      <c r="B1" s="1117" t="s">
        <v>331</v>
      </c>
    </row>
    <row r="2" spans="1:2">
      <c r="A2" s="1117">
        <v>4213775</v>
      </c>
      <c r="B2" s="1117" t="s">
        <v>614</v>
      </c>
    </row>
    <row r="3" spans="1:2">
      <c r="A3" s="1117">
        <v>4213784</v>
      </c>
      <c r="B3" s="1117" t="s">
        <v>773</v>
      </c>
    </row>
    <row r="4" spans="1:2">
      <c r="A4" s="1117">
        <v>4213781</v>
      </c>
      <c r="B4" s="1117" t="s">
        <v>772</v>
      </c>
    </row>
    <row r="5" spans="1:2">
      <c r="A5" s="1117">
        <v>4213776</v>
      </c>
      <c r="B5" s="1117" t="s">
        <v>615</v>
      </c>
    </row>
    <row r="6" spans="1:2">
      <c r="A6" s="1117">
        <v>4213777</v>
      </c>
      <c r="B6" s="1117" t="s">
        <v>616</v>
      </c>
    </row>
    <row r="7" spans="1:2">
      <c r="A7" s="1117">
        <v>4238670</v>
      </c>
      <c r="B7" s="1117" t="s">
        <v>763</v>
      </c>
    </row>
    <row r="8" spans="1:2">
      <c r="A8" s="1117">
        <v>4213778</v>
      </c>
      <c r="B8" s="1117" t="s">
        <v>617</v>
      </c>
    </row>
    <row r="9" spans="1:2">
      <c r="A9" s="1117">
        <v>4213780</v>
      </c>
      <c r="B9" s="1117" t="s">
        <v>618</v>
      </c>
    </row>
    <row r="10" spans="1:2">
      <c r="A10" s="1117">
        <v>4213779</v>
      </c>
      <c r="B10" s="1117" t="s">
        <v>621</v>
      </c>
    </row>
    <row r="11" spans="1:2">
      <c r="A11" s="1117">
        <v>4213783</v>
      </c>
      <c r="B11" s="1117" t="s">
        <v>620</v>
      </c>
    </row>
    <row r="12" spans="1:2">
      <c r="A12" s="1117">
        <v>4213782</v>
      </c>
      <c r="B12" s="1117" t="s">
        <v>619</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VED">
    <tabColor indexed="47"/>
  </sheetPr>
  <dimension ref="A1:B11"/>
  <sheetViews>
    <sheetView showGridLines="0" zoomScaleNormal="100" workbookViewId="0"/>
  </sheetViews>
  <sheetFormatPr defaultRowHeight="11.25"/>
  <cols>
    <col min="1" max="1" width="9.140625" style="1117"/>
    <col min="2" max="2" width="65.28515625" style="1117" customWidth="1"/>
    <col min="3" max="3" width="41" style="1117" customWidth="1"/>
    <col min="4" max="16384" width="9.140625" style="1117"/>
  </cols>
  <sheetData>
    <row r="1" spans="1:2">
      <c r="A1" s="1117" t="s">
        <v>330</v>
      </c>
      <c r="B1" s="1117" t="s">
        <v>332</v>
      </c>
    </row>
    <row r="2" spans="1:2">
      <c r="A2" s="1117">
        <v>4190064</v>
      </c>
      <c r="B2" s="1117" t="s">
        <v>1003</v>
      </c>
    </row>
    <row r="3" spans="1:2">
      <c r="A3" s="1117">
        <v>4190065</v>
      </c>
      <c r="B3" s="1117" t="s">
        <v>1004</v>
      </c>
    </row>
    <row r="4" spans="1:2">
      <c r="A4" s="1117">
        <v>4190066</v>
      </c>
      <c r="B4" s="1117" t="s">
        <v>1005</v>
      </c>
    </row>
    <row r="5" spans="1:2">
      <c r="A5" s="1117">
        <v>4190067</v>
      </c>
      <c r="B5" s="1117" t="s">
        <v>1006</v>
      </c>
    </row>
    <row r="6" spans="1:2">
      <c r="A6" s="1117">
        <v>4190068</v>
      </c>
      <c r="B6" s="1117" t="s">
        <v>1007</v>
      </c>
    </row>
    <row r="7" spans="1:2">
      <c r="A7" s="1117">
        <v>4190069</v>
      </c>
      <c r="B7" s="1117" t="s">
        <v>1008</v>
      </c>
    </row>
    <row r="8" spans="1:2">
      <c r="A8" s="1117">
        <v>4190070</v>
      </c>
      <c r="B8" s="1117" t="s">
        <v>1009</v>
      </c>
    </row>
    <row r="9" spans="1:2">
      <c r="A9" s="1117">
        <v>4190071</v>
      </c>
      <c r="B9" s="1117" t="s">
        <v>1010</v>
      </c>
    </row>
    <row r="10" spans="1:2">
      <c r="A10" s="1117">
        <v>4190072</v>
      </c>
      <c r="B10" s="1117" t="s">
        <v>1011</v>
      </c>
    </row>
    <row r="11" spans="1:2">
      <c r="A11" s="1117">
        <v>4190073</v>
      </c>
      <c r="B11" s="1117" t="s">
        <v>1012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1">
    <tabColor rgb="FFCCCCFF"/>
    <pageSetUpPr fitToPage="1"/>
  </sheetPr>
  <dimension ref="A1:IV20"/>
  <sheetViews>
    <sheetView showGridLines="0" topLeftCell="C3" zoomScaleNormal="100" workbookViewId="0">
      <selection activeCell="E12" sqref="E12:E16"/>
    </sheetView>
  </sheetViews>
  <sheetFormatPr defaultRowHeight="14.25"/>
  <cols>
    <col min="1" max="1" width="9.140625" style="125" hidden="1" customWidth="1"/>
    <col min="2" max="2" width="9.140625" style="36" hidden="1" customWidth="1"/>
    <col min="3" max="3" width="3.7109375" style="232" customWidth="1"/>
    <col min="4" max="4" width="6.28515625" style="36" customWidth="1"/>
    <col min="5" max="5" width="46.42578125" style="36" customWidth="1"/>
    <col min="6" max="6" width="3.7109375" style="36" customWidth="1"/>
    <col min="7" max="7" width="5.7109375" style="36" customWidth="1"/>
    <col min="8" max="8" width="41.42578125" style="36" bestFit="1" customWidth="1"/>
    <col min="9" max="9" width="3.7109375" style="36" customWidth="1"/>
    <col min="10" max="10" width="5.7109375" style="36" customWidth="1"/>
    <col min="11" max="11" width="32.5703125" style="36" customWidth="1"/>
    <col min="12" max="12" width="14.85546875" style="36" customWidth="1"/>
    <col min="13" max="13" width="3.7109375" style="212" hidden="1" customWidth="1"/>
    <col min="14" max="16" width="9.140625" style="212" hidden="1" customWidth="1"/>
    <col min="17" max="17" width="25.7109375" style="360" hidden="1" customWidth="1"/>
    <col min="18" max="18" width="14.42578125" style="212" hidden="1" customWidth="1"/>
    <col min="19" max="22" width="9.140625" style="357"/>
    <col min="23" max="16384" width="9.140625" style="36"/>
  </cols>
  <sheetData>
    <row r="1" spans="1:256" s="202" customFormat="1" ht="16.5" hidden="1" customHeight="1">
      <c r="C1" s="351"/>
      <c r="H1" s="351"/>
      <c r="I1" s="351"/>
      <c r="J1" s="351"/>
      <c r="K1" s="351" t="s">
        <v>516</v>
      </c>
      <c r="L1" s="361" t="s">
        <v>401</v>
      </c>
      <c r="M1" s="396" t="s">
        <v>515</v>
      </c>
      <c r="N1" s="396"/>
      <c r="O1" s="396"/>
      <c r="P1" s="396"/>
      <c r="Q1" s="397"/>
      <c r="R1" s="396"/>
      <c r="S1" s="396"/>
      <c r="T1" s="396"/>
      <c r="U1" s="396"/>
      <c r="V1" s="396"/>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1"/>
      <c r="AU1" s="361"/>
      <c r="AV1" s="361"/>
      <c r="AW1" s="361"/>
      <c r="AX1" s="361"/>
      <c r="AY1" s="361"/>
      <c r="AZ1" s="361"/>
      <c r="BA1" s="361"/>
      <c r="BB1" s="361"/>
      <c r="BC1" s="361"/>
      <c r="BD1" s="361"/>
      <c r="BE1" s="361"/>
      <c r="BF1" s="361"/>
      <c r="BG1" s="361"/>
      <c r="BH1" s="361"/>
      <c r="BI1" s="361"/>
      <c r="BJ1" s="361"/>
      <c r="BK1" s="361"/>
      <c r="BL1" s="361"/>
      <c r="BM1" s="361"/>
      <c r="BN1" s="361"/>
      <c r="BO1" s="361"/>
      <c r="BP1" s="361"/>
      <c r="BQ1" s="361"/>
      <c r="BR1" s="361"/>
      <c r="BS1" s="361"/>
      <c r="BT1" s="361"/>
      <c r="BU1" s="361"/>
      <c r="BV1" s="361"/>
      <c r="BW1" s="361"/>
      <c r="BX1" s="361"/>
      <c r="BY1" s="361"/>
      <c r="BZ1" s="361"/>
      <c r="CA1" s="361"/>
      <c r="CB1" s="361"/>
      <c r="CC1" s="361"/>
      <c r="CD1" s="361"/>
      <c r="CE1" s="361"/>
      <c r="CF1" s="361"/>
      <c r="CG1" s="361"/>
      <c r="CH1" s="361"/>
      <c r="CI1" s="361"/>
      <c r="CJ1" s="361"/>
      <c r="CK1" s="361"/>
      <c r="CL1" s="361"/>
      <c r="CM1" s="361"/>
      <c r="CN1" s="361"/>
      <c r="CO1" s="361"/>
      <c r="CP1" s="361"/>
      <c r="CQ1" s="361"/>
      <c r="CR1" s="361"/>
      <c r="CS1" s="361"/>
      <c r="CT1" s="361"/>
      <c r="CU1" s="361"/>
      <c r="CV1" s="361"/>
      <c r="CW1" s="361"/>
      <c r="CX1" s="361"/>
      <c r="CY1" s="361"/>
      <c r="CZ1" s="361"/>
      <c r="DA1" s="361"/>
      <c r="DB1" s="361"/>
      <c r="DC1" s="361"/>
      <c r="DD1" s="361"/>
      <c r="DE1" s="361"/>
      <c r="DF1" s="361"/>
      <c r="DG1" s="361"/>
      <c r="DH1" s="361"/>
      <c r="DI1" s="361"/>
      <c r="DJ1" s="361"/>
      <c r="DK1" s="361"/>
      <c r="DL1" s="361"/>
      <c r="DM1" s="361"/>
      <c r="DN1" s="361"/>
      <c r="DO1" s="361"/>
      <c r="DP1" s="361"/>
      <c r="DQ1" s="361"/>
      <c r="DR1" s="361"/>
      <c r="DS1" s="361"/>
      <c r="DT1" s="361"/>
      <c r="DU1" s="361"/>
      <c r="DV1" s="361"/>
      <c r="DW1" s="361"/>
      <c r="DX1" s="361"/>
      <c r="DY1" s="361"/>
      <c r="DZ1" s="361"/>
      <c r="EA1" s="361"/>
      <c r="EB1" s="361"/>
      <c r="EC1" s="361"/>
      <c r="ED1" s="361"/>
      <c r="EE1" s="361"/>
      <c r="EF1" s="361"/>
      <c r="EG1" s="361"/>
      <c r="EH1" s="361"/>
      <c r="EI1" s="361"/>
      <c r="EJ1" s="361"/>
      <c r="EK1" s="361"/>
      <c r="EL1" s="361"/>
      <c r="EM1" s="361"/>
      <c r="EN1" s="361"/>
      <c r="EO1" s="361"/>
      <c r="EP1" s="361"/>
      <c r="EQ1" s="361"/>
      <c r="ER1" s="361"/>
      <c r="ES1" s="361"/>
      <c r="ET1" s="361"/>
      <c r="EU1" s="361"/>
      <c r="EV1" s="361"/>
      <c r="EW1" s="361"/>
      <c r="EX1" s="361"/>
      <c r="EY1" s="361"/>
      <c r="EZ1" s="361"/>
      <c r="FA1" s="361"/>
      <c r="FB1" s="361"/>
      <c r="FC1" s="361"/>
      <c r="FD1" s="361"/>
      <c r="FE1" s="361"/>
      <c r="FF1" s="361"/>
      <c r="FG1" s="361"/>
      <c r="FH1" s="361"/>
      <c r="FI1" s="361"/>
      <c r="FJ1" s="361"/>
      <c r="FK1" s="361"/>
      <c r="FL1" s="361"/>
      <c r="FM1" s="361"/>
      <c r="FN1" s="361"/>
      <c r="FO1" s="361"/>
      <c r="FP1" s="361"/>
      <c r="FQ1" s="361"/>
      <c r="FR1" s="361"/>
      <c r="FS1" s="361"/>
      <c r="FT1" s="361"/>
      <c r="FU1" s="361"/>
      <c r="FV1" s="361"/>
      <c r="FW1" s="361"/>
      <c r="FX1" s="361"/>
      <c r="FY1" s="361"/>
      <c r="FZ1" s="361"/>
      <c r="GA1" s="361"/>
      <c r="GB1" s="361"/>
      <c r="GC1" s="361"/>
      <c r="GD1" s="361"/>
      <c r="GE1" s="361"/>
      <c r="GF1" s="361"/>
      <c r="GG1" s="361"/>
      <c r="GH1" s="361"/>
      <c r="GI1" s="361"/>
      <c r="GJ1" s="361"/>
      <c r="GK1" s="361"/>
      <c r="GL1" s="361"/>
      <c r="GM1" s="361"/>
      <c r="GN1" s="361"/>
      <c r="GO1" s="361"/>
      <c r="GP1" s="361"/>
      <c r="GQ1" s="361"/>
      <c r="GR1" s="361"/>
      <c r="GS1" s="361"/>
      <c r="GT1" s="361"/>
      <c r="GU1" s="361"/>
      <c r="GV1" s="361"/>
      <c r="GW1" s="361"/>
      <c r="GX1" s="361"/>
      <c r="GY1" s="361"/>
      <c r="GZ1" s="361"/>
      <c r="HA1" s="361"/>
      <c r="HB1" s="361"/>
      <c r="HC1" s="361"/>
      <c r="HD1" s="361"/>
      <c r="HE1" s="361"/>
      <c r="HF1" s="361"/>
      <c r="HG1" s="361"/>
      <c r="HH1" s="361"/>
      <c r="HI1" s="361"/>
      <c r="HJ1" s="361"/>
      <c r="HK1" s="361"/>
      <c r="HL1" s="361"/>
      <c r="HM1" s="361"/>
      <c r="HN1" s="361"/>
      <c r="HO1" s="361"/>
      <c r="HP1" s="361"/>
      <c r="HQ1" s="361"/>
      <c r="HR1" s="361"/>
      <c r="HS1" s="361"/>
      <c r="HT1" s="361"/>
      <c r="HU1" s="361"/>
      <c r="HV1" s="361"/>
      <c r="HW1" s="361"/>
      <c r="HX1" s="361"/>
      <c r="HY1" s="361"/>
      <c r="HZ1" s="361"/>
      <c r="IA1" s="361"/>
      <c r="IB1" s="361"/>
      <c r="IC1" s="361"/>
      <c r="ID1" s="361"/>
      <c r="IE1" s="361"/>
      <c r="IF1" s="361"/>
      <c r="IG1" s="361"/>
      <c r="IH1" s="361"/>
      <c r="II1" s="361"/>
      <c r="IJ1" s="361"/>
      <c r="IK1" s="361"/>
      <c r="IL1" s="361"/>
      <c r="IM1" s="361"/>
      <c r="IN1" s="361"/>
      <c r="IO1" s="361"/>
      <c r="IP1" s="361"/>
      <c r="IQ1" s="361"/>
      <c r="IR1" s="361"/>
      <c r="IS1" s="361"/>
      <c r="IT1" s="361"/>
      <c r="IU1" s="361"/>
      <c r="IV1" s="361"/>
    </row>
    <row r="2" spans="1:256" s="365" customFormat="1" ht="16.5" hidden="1" customHeight="1">
      <c r="A2" s="362"/>
      <c r="B2" s="362"/>
      <c r="C2" s="363"/>
      <c r="D2" s="362"/>
      <c r="E2" s="362"/>
      <c r="F2" s="362"/>
      <c r="G2" s="362"/>
      <c r="H2" s="362"/>
      <c r="I2" s="362"/>
      <c r="J2" s="362"/>
      <c r="K2" s="362"/>
      <c r="L2" s="362"/>
      <c r="M2" s="396"/>
      <c r="N2" s="396"/>
      <c r="O2" s="396"/>
      <c r="P2" s="396"/>
      <c r="Q2" s="397"/>
      <c r="R2" s="396"/>
      <c r="S2" s="364"/>
      <c r="T2" s="364"/>
      <c r="U2" s="364"/>
      <c r="V2" s="364"/>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Q2" s="363"/>
      <c r="BR2" s="363"/>
      <c r="BS2" s="363"/>
      <c r="BT2" s="363"/>
      <c r="BU2" s="363"/>
      <c r="BV2" s="363"/>
      <c r="BW2" s="363"/>
      <c r="BX2" s="363"/>
      <c r="BY2" s="363"/>
      <c r="BZ2" s="363"/>
      <c r="CA2" s="363"/>
      <c r="CB2" s="363"/>
      <c r="CC2" s="363"/>
      <c r="CD2" s="363"/>
      <c r="CE2" s="363"/>
      <c r="CF2" s="363"/>
      <c r="CG2" s="363"/>
      <c r="CH2" s="363"/>
      <c r="CI2" s="363"/>
      <c r="CJ2" s="363"/>
      <c r="CK2" s="363"/>
      <c r="CL2" s="363"/>
      <c r="CM2" s="363"/>
      <c r="CN2" s="363"/>
      <c r="CO2" s="363"/>
      <c r="CP2" s="363"/>
      <c r="CQ2" s="363"/>
      <c r="CR2" s="363"/>
      <c r="CS2" s="363"/>
      <c r="CT2" s="363"/>
      <c r="CU2" s="363"/>
      <c r="CV2" s="363"/>
      <c r="CW2" s="363"/>
      <c r="CX2" s="363"/>
      <c r="CY2" s="363"/>
      <c r="CZ2" s="363"/>
      <c r="DA2" s="363"/>
      <c r="DB2" s="363"/>
      <c r="DC2" s="363"/>
      <c r="DD2" s="363"/>
      <c r="DE2" s="363"/>
      <c r="DF2" s="363"/>
      <c r="DG2" s="363"/>
      <c r="DH2" s="363"/>
      <c r="DI2" s="363"/>
      <c r="DJ2" s="363"/>
      <c r="DK2" s="363"/>
      <c r="DL2" s="363"/>
      <c r="DM2" s="363"/>
      <c r="DN2" s="363"/>
      <c r="DO2" s="363"/>
      <c r="DP2" s="363"/>
      <c r="DQ2" s="363"/>
      <c r="DR2" s="363"/>
      <c r="DS2" s="363"/>
      <c r="DT2" s="363"/>
      <c r="DU2" s="363"/>
      <c r="DV2" s="363"/>
      <c r="DW2" s="363"/>
      <c r="DX2" s="363"/>
      <c r="DY2" s="363"/>
      <c r="DZ2" s="363"/>
      <c r="EA2" s="363"/>
      <c r="EB2" s="363"/>
      <c r="EC2" s="363"/>
      <c r="ED2" s="363"/>
      <c r="EE2" s="363"/>
      <c r="EF2" s="363"/>
      <c r="EG2" s="363"/>
      <c r="EH2" s="363"/>
      <c r="EI2" s="363"/>
      <c r="EJ2" s="363"/>
      <c r="EK2" s="363"/>
      <c r="EL2" s="363"/>
      <c r="EM2" s="363"/>
      <c r="EN2" s="363"/>
      <c r="EO2" s="363"/>
      <c r="EP2" s="363"/>
      <c r="EQ2" s="363"/>
      <c r="ER2" s="363"/>
      <c r="ES2" s="363"/>
      <c r="ET2" s="363"/>
    </row>
    <row r="3" spans="1:256" s="126" customFormat="1" ht="3" customHeight="1">
      <c r="A3" s="125"/>
      <c r="B3" s="36"/>
      <c r="C3" s="230"/>
      <c r="D3" s="100"/>
      <c r="E3" s="100"/>
      <c r="F3" s="100"/>
      <c r="G3" s="100"/>
      <c r="H3" s="100"/>
      <c r="I3" s="100"/>
      <c r="J3" s="100"/>
      <c r="K3" s="100"/>
      <c r="L3" s="233"/>
      <c r="M3" s="212"/>
      <c r="N3" s="212"/>
      <c r="O3" s="212"/>
      <c r="P3" s="212"/>
      <c r="Q3" s="360"/>
      <c r="R3" s="212"/>
      <c r="S3" s="357"/>
      <c r="T3" s="357"/>
      <c r="U3" s="357"/>
      <c r="V3" s="357"/>
    </row>
    <row r="4" spans="1:256" s="126" customFormat="1" ht="22.5">
      <c r="A4" s="125"/>
      <c r="B4" s="36"/>
      <c r="C4" s="230"/>
      <c r="D4" s="1158" t="s">
        <v>397</v>
      </c>
      <c r="E4" s="1159"/>
      <c r="F4" s="1159"/>
      <c r="G4" s="1159"/>
      <c r="H4" s="1160"/>
      <c r="I4" s="436"/>
      <c r="M4" s="212"/>
      <c r="N4" s="212"/>
      <c r="O4" s="212"/>
      <c r="P4" s="212"/>
      <c r="Q4" s="360"/>
      <c r="R4" s="212"/>
      <c r="S4" s="357"/>
      <c r="T4" s="357"/>
      <c r="U4" s="357"/>
      <c r="V4" s="357"/>
    </row>
    <row r="5" spans="1:256" s="126" customFormat="1" ht="3" hidden="1" customHeight="1">
      <c r="A5" s="125"/>
      <c r="B5" s="36"/>
      <c r="C5" s="230"/>
      <c r="D5" s="100"/>
      <c r="E5" s="100"/>
      <c r="F5" s="100"/>
      <c r="G5" s="100"/>
      <c r="H5" s="234"/>
      <c r="I5" s="234"/>
      <c r="J5" s="234"/>
      <c r="K5" s="234"/>
      <c r="L5" s="235"/>
      <c r="M5" s="212"/>
      <c r="N5" s="212"/>
      <c r="O5" s="212"/>
      <c r="P5" s="212"/>
      <c r="Q5" s="360"/>
      <c r="R5" s="212"/>
      <c r="S5" s="357"/>
      <c r="T5" s="357"/>
      <c r="U5" s="357"/>
      <c r="V5" s="357"/>
    </row>
    <row r="6" spans="1:256" s="126" customFormat="1" ht="20.100000000000001" hidden="1" customHeight="1">
      <c r="A6" s="236"/>
      <c r="B6" s="236"/>
      <c r="C6" s="230"/>
      <c r="D6" s="1161"/>
      <c r="E6" s="1161"/>
      <c r="F6" s="1162" t="s">
        <v>84</v>
      </c>
      <c r="G6" s="1162"/>
      <c r="H6" s="234"/>
      <c r="I6" s="234"/>
      <c r="J6" s="237"/>
      <c r="K6" s="238"/>
      <c r="L6" s="238"/>
      <c r="M6" s="212"/>
      <c r="N6" s="212"/>
      <c r="O6" s="212"/>
      <c r="P6" s="212"/>
      <c r="Q6" s="360"/>
      <c r="R6" s="212"/>
      <c r="S6" s="357"/>
      <c r="T6" s="357"/>
      <c r="U6" s="357"/>
      <c r="V6" s="357"/>
    </row>
    <row r="7" spans="1:256" ht="3" customHeight="1"/>
    <row r="8" spans="1:256" s="126" customFormat="1">
      <c r="A8" s="125"/>
      <c r="B8" s="36"/>
      <c r="C8" s="230"/>
      <c r="D8" s="1163" t="s">
        <v>16</v>
      </c>
      <c r="E8" s="1163"/>
      <c r="F8" s="1163" t="s">
        <v>398</v>
      </c>
      <c r="G8" s="1163"/>
      <c r="H8" s="1163"/>
      <c r="I8" s="1164" t="s">
        <v>399</v>
      </c>
      <c r="J8" s="1164"/>
      <c r="K8" s="1164"/>
      <c r="L8" s="1164"/>
      <c r="M8" s="212"/>
      <c r="N8" s="212"/>
      <c r="O8" s="212"/>
      <c r="P8" s="212"/>
      <c r="Q8" s="360"/>
      <c r="R8" s="212"/>
      <c r="S8" s="357"/>
      <c r="T8" s="357"/>
      <c r="U8" s="357"/>
      <c r="V8" s="357"/>
    </row>
    <row r="9" spans="1:256" s="126" customFormat="1" ht="20.25" customHeight="1">
      <c r="A9" s="125"/>
      <c r="B9" s="36"/>
      <c r="C9" s="230"/>
      <c r="D9" s="240" t="s">
        <v>92</v>
      </c>
      <c r="E9" s="240" t="s">
        <v>400</v>
      </c>
      <c r="F9" s="1154" t="s">
        <v>92</v>
      </c>
      <c r="G9" s="1155"/>
      <c r="H9" s="241" t="s">
        <v>400</v>
      </c>
      <c r="I9" s="1156" t="s">
        <v>92</v>
      </c>
      <c r="J9" s="1156"/>
      <c r="K9" s="241" t="s">
        <v>400</v>
      </c>
      <c r="L9" s="241" t="s">
        <v>401</v>
      </c>
      <c r="M9" s="212"/>
      <c r="N9" s="212"/>
      <c r="O9" s="212"/>
      <c r="P9" s="212"/>
      <c r="Q9" s="360"/>
      <c r="R9" s="212"/>
      <c r="S9" s="357"/>
      <c r="T9" s="357"/>
      <c r="U9" s="357"/>
      <c r="V9" s="357"/>
    </row>
    <row r="10" spans="1:256" ht="12" customHeight="1">
      <c r="C10" s="249"/>
      <c r="D10" s="355" t="s">
        <v>93</v>
      </c>
      <c r="E10" s="355" t="s">
        <v>49</v>
      </c>
      <c r="F10" s="1157" t="s">
        <v>50</v>
      </c>
      <c r="G10" s="1157"/>
      <c r="H10" s="355" t="s">
        <v>51</v>
      </c>
      <c r="I10" s="1157" t="s">
        <v>68</v>
      </c>
      <c r="J10" s="1157"/>
      <c r="K10" s="355" t="s">
        <v>69</v>
      </c>
      <c r="L10" s="355" t="s">
        <v>183</v>
      </c>
      <c r="M10" s="263"/>
      <c r="N10" s="263"/>
      <c r="O10" s="263"/>
      <c r="P10" s="263"/>
      <c r="Q10" s="239"/>
      <c r="R10" s="263"/>
      <c r="S10" s="356"/>
      <c r="T10" s="356"/>
      <c r="U10" s="356"/>
      <c r="V10" s="356"/>
    </row>
    <row r="11" spans="1:256" s="126" customFormat="1" hidden="1">
      <c r="A11" s="36"/>
      <c r="B11" s="36"/>
      <c r="C11" s="230"/>
      <c r="D11" s="242">
        <v>0</v>
      </c>
      <c r="E11" s="243"/>
      <c r="F11" s="162"/>
      <c r="G11" s="162"/>
      <c r="H11" s="244"/>
      <c r="I11" s="245"/>
      <c r="J11" s="162"/>
      <c r="K11" s="244"/>
      <c r="L11" s="246"/>
      <c r="M11" s="400" t="s">
        <v>523</v>
      </c>
      <c r="N11" s="212"/>
      <c r="O11" s="212"/>
      <c r="P11" s="212" t="s">
        <v>521</v>
      </c>
      <c r="Q11" s="360" t="s">
        <v>522</v>
      </c>
      <c r="R11" s="212" t="s">
        <v>586</v>
      </c>
      <c r="S11" s="357"/>
      <c r="T11" s="357"/>
      <c r="U11" s="357"/>
      <c r="V11" s="357"/>
    </row>
    <row r="12" spans="1:256" s="265" customFormat="1" ht="0.95" customHeight="1">
      <c r="A12" s="89"/>
      <c r="B12" s="186" t="s">
        <v>405</v>
      </c>
      <c r="C12" s="1166"/>
      <c r="D12" s="1163">
        <v>1</v>
      </c>
      <c r="E12" s="1167" t="s">
        <v>1637</v>
      </c>
      <c r="F12" s="1112"/>
      <c r="G12" s="1104">
        <v>0</v>
      </c>
      <c r="H12" s="358"/>
      <c r="I12" s="250"/>
      <c r="J12" s="395" t="s">
        <v>520</v>
      </c>
      <c r="K12" s="735"/>
      <c r="L12" s="266"/>
      <c r="M12" s="831">
        <f>mergeValue(H12)</f>
        <v>0</v>
      </c>
      <c r="N12" s="1010"/>
      <c r="O12" s="1010"/>
      <c r="P12" s="831" t="str">
        <f>IF(ISERROR(MATCH(Q12,MODesc,0)),"n","y")</f>
        <v>n</v>
      </c>
      <c r="Q12" s="1010" t="s">
        <v>1637</v>
      </c>
      <c r="R12" s="831" t="str">
        <f>K12&amp;"("&amp;L12&amp;")"</f>
        <v>()</v>
      </c>
      <c r="S12" s="186"/>
      <c r="T12" s="186"/>
      <c r="U12" s="248"/>
      <c r="V12" s="186"/>
      <c r="W12" s="186"/>
      <c r="X12" s="186"/>
      <c r="Y12" s="264"/>
      <c r="Z12" s="264"/>
      <c r="AA12" s="598"/>
      <c r="AB12" s="598"/>
      <c r="AC12" s="598"/>
      <c r="AD12" s="598"/>
      <c r="AE12" s="598"/>
      <c r="AF12" s="598"/>
      <c r="AG12" s="598"/>
      <c r="AH12" s="598"/>
      <c r="AI12" s="598"/>
      <c r="AJ12" s="598"/>
      <c r="AK12" s="598"/>
      <c r="AL12" s="598"/>
      <c r="AM12" s="598"/>
      <c r="AN12" s="598"/>
      <c r="AO12" s="598"/>
      <c r="AP12" s="598"/>
      <c r="AQ12" s="598"/>
      <c r="AR12" s="598"/>
      <c r="AS12" s="598"/>
      <c r="AT12" s="598"/>
      <c r="AU12" s="598"/>
      <c r="AV12" s="598"/>
      <c r="AW12" s="598"/>
      <c r="AX12" s="598"/>
      <c r="AY12" s="598"/>
      <c r="AZ12" s="598"/>
      <c r="BA12" s="598"/>
      <c r="BB12" s="598"/>
      <c r="BC12" s="598"/>
      <c r="BD12" s="598"/>
      <c r="BE12" s="598"/>
      <c r="BF12" s="598"/>
      <c r="BG12" s="598"/>
      <c r="BH12" s="598"/>
      <c r="BI12" s="598"/>
      <c r="BJ12" s="598"/>
      <c r="BK12" s="598"/>
      <c r="BL12" s="598"/>
      <c r="BM12" s="598"/>
      <c r="BN12" s="598"/>
      <c r="BO12" s="598"/>
      <c r="BP12" s="598"/>
      <c r="BQ12" s="598"/>
      <c r="BR12" s="598"/>
      <c r="BS12" s="598"/>
      <c r="BT12" s="598"/>
      <c r="BU12" s="598"/>
      <c r="BV12" s="264"/>
      <c r="BW12" s="264"/>
      <c r="BX12" s="264"/>
      <c r="BY12" s="264"/>
      <c r="BZ12" s="264"/>
      <c r="CA12" s="264"/>
      <c r="CB12" s="264"/>
      <c r="CC12" s="264"/>
      <c r="CD12" s="264"/>
      <c r="CE12" s="264"/>
    </row>
    <row r="13" spans="1:256" s="265" customFormat="1" ht="0.95" customHeight="1">
      <c r="A13" s="89"/>
      <c r="B13" s="186" t="s">
        <v>405</v>
      </c>
      <c r="C13" s="1166"/>
      <c r="D13" s="1163"/>
      <c r="E13" s="1168"/>
      <c r="F13" s="1169"/>
      <c r="G13" s="1163">
        <v>1</v>
      </c>
      <c r="H13" s="1165" t="s">
        <v>777</v>
      </c>
      <c r="I13" s="250"/>
      <c r="J13" s="395" t="s">
        <v>520</v>
      </c>
      <c r="K13" s="735"/>
      <c r="L13" s="266"/>
      <c r="M13" s="831" t="str">
        <f>mergeValue(H13)</f>
        <v>город Санкт-Петербург</v>
      </c>
      <c r="N13" s="1010"/>
      <c r="O13" s="1010"/>
      <c r="P13" s="1010"/>
      <c r="Q13" s="1010"/>
      <c r="R13" s="831" t="str">
        <f>K13&amp;"("&amp;L13&amp;")"</f>
        <v>()</v>
      </c>
      <c r="S13" s="186"/>
      <c r="T13" s="186"/>
      <c r="U13" s="248"/>
      <c r="V13" s="186"/>
      <c r="W13" s="186"/>
      <c r="X13" s="186"/>
      <c r="Y13" s="264"/>
      <c r="Z13" s="264"/>
      <c r="AA13" s="598"/>
      <c r="AB13" s="598"/>
      <c r="AC13" s="598"/>
      <c r="AD13" s="598"/>
      <c r="AE13" s="598"/>
      <c r="AF13" s="598"/>
      <c r="AG13" s="598"/>
      <c r="AH13" s="598"/>
      <c r="AI13" s="598"/>
      <c r="AJ13" s="598"/>
      <c r="AK13" s="598"/>
      <c r="AL13" s="598"/>
      <c r="AM13" s="598"/>
      <c r="AN13" s="598"/>
      <c r="AO13" s="598"/>
      <c r="AP13" s="598"/>
      <c r="AQ13" s="598"/>
      <c r="AR13" s="598"/>
      <c r="AS13" s="598"/>
      <c r="AT13" s="598"/>
      <c r="AU13" s="598"/>
      <c r="AV13" s="598"/>
      <c r="AW13" s="598"/>
      <c r="AX13" s="598"/>
      <c r="AY13" s="598"/>
      <c r="AZ13" s="598"/>
      <c r="BA13" s="598"/>
      <c r="BB13" s="598"/>
      <c r="BC13" s="598"/>
      <c r="BD13" s="598"/>
      <c r="BE13" s="598"/>
      <c r="BF13" s="598"/>
      <c r="BG13" s="598"/>
      <c r="BH13" s="598"/>
      <c r="BI13" s="598"/>
      <c r="BJ13" s="598"/>
      <c r="BK13" s="598"/>
      <c r="BL13" s="598"/>
      <c r="BM13" s="598"/>
      <c r="BN13" s="598"/>
      <c r="BO13" s="598"/>
      <c r="BP13" s="598"/>
      <c r="BQ13" s="598"/>
      <c r="BR13" s="598"/>
      <c r="BS13" s="598"/>
      <c r="BT13" s="598"/>
      <c r="BU13" s="598"/>
      <c r="BV13" s="264"/>
      <c r="BW13" s="264"/>
      <c r="BX13" s="264"/>
      <c r="BY13" s="264"/>
      <c r="BZ13" s="264"/>
      <c r="CA13" s="264"/>
      <c r="CB13" s="264"/>
      <c r="CC13" s="264"/>
      <c r="CD13" s="264"/>
      <c r="CE13" s="264"/>
    </row>
    <row r="14" spans="1:256" s="265" customFormat="1" ht="15" customHeight="1">
      <c r="A14" s="89"/>
      <c r="B14" s="186" t="s">
        <v>405</v>
      </c>
      <c r="C14" s="1166"/>
      <c r="D14" s="1163"/>
      <c r="E14" s="1168"/>
      <c r="F14" s="1170"/>
      <c r="G14" s="1163"/>
      <c r="H14" s="1165"/>
      <c r="I14" s="1127"/>
      <c r="J14" s="1104">
        <v>1</v>
      </c>
      <c r="K14" s="1111" t="s">
        <v>955</v>
      </c>
      <c r="L14" s="247" t="s">
        <v>956</v>
      </c>
      <c r="M14" s="831" t="str">
        <f>mergeValue(H14)</f>
        <v>город Санкт-Петербург</v>
      </c>
      <c r="N14" s="1010"/>
      <c r="O14" s="1010"/>
      <c r="P14" s="1010"/>
      <c r="Q14" s="1010"/>
      <c r="R14" s="831" t="str">
        <f>K14&amp;" ("&amp;L14&amp;")"</f>
        <v>муниципальный округ Юнтолово (40326000)</v>
      </c>
      <c r="S14" s="186"/>
      <c r="T14" s="186"/>
      <c r="U14" s="248"/>
      <c r="V14" s="186"/>
      <c r="W14" s="186"/>
      <c r="X14" s="186"/>
      <c r="Y14" s="264"/>
      <c r="Z14" s="264"/>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598"/>
      <c r="AW14" s="598"/>
      <c r="AX14" s="598"/>
      <c r="AY14" s="598"/>
      <c r="AZ14" s="598"/>
      <c r="BA14" s="598"/>
      <c r="BB14" s="598"/>
      <c r="BC14" s="598"/>
      <c r="BD14" s="598"/>
      <c r="BE14" s="598"/>
      <c r="BF14" s="598"/>
      <c r="BG14" s="598"/>
      <c r="BH14" s="598"/>
      <c r="BI14" s="598"/>
      <c r="BJ14" s="598"/>
      <c r="BK14" s="598"/>
      <c r="BL14" s="598"/>
      <c r="BM14" s="598"/>
      <c r="BN14" s="598"/>
      <c r="BO14" s="598"/>
      <c r="BP14" s="598"/>
      <c r="BQ14" s="598"/>
      <c r="BR14" s="598"/>
      <c r="BS14" s="598"/>
      <c r="BT14" s="598"/>
      <c r="BU14" s="598"/>
      <c r="BV14" s="264"/>
      <c r="BW14" s="264"/>
      <c r="BX14" s="264"/>
      <c r="BY14" s="264"/>
      <c r="BZ14" s="264"/>
      <c r="CA14" s="264"/>
      <c r="CB14" s="264"/>
      <c r="CC14" s="264"/>
      <c r="CD14" s="264"/>
      <c r="CE14" s="264"/>
    </row>
    <row r="15" spans="1:256" s="126" customFormat="1" ht="0.95" customHeight="1">
      <c r="A15" s="36"/>
      <c r="B15" s="36" t="s">
        <v>402</v>
      </c>
      <c r="C15" s="230"/>
      <c r="D15" s="250"/>
      <c r="E15" s="203"/>
      <c r="F15" s="252"/>
      <c r="G15" s="252"/>
      <c r="H15" s="252"/>
      <c r="I15" s="252"/>
      <c r="J15" s="252"/>
      <c r="K15" s="252"/>
      <c r="L15" s="253"/>
      <c r="M15" s="400"/>
      <c r="N15" s="212"/>
      <c r="O15" s="212"/>
      <c r="P15" s="212"/>
      <c r="Q15" s="360" t="s">
        <v>19</v>
      </c>
      <c r="R15" s="212"/>
      <c r="S15" s="357"/>
      <c r="T15" s="357"/>
      <c r="U15" s="357"/>
      <c r="V15" s="357"/>
    </row>
    <row r="16" spans="1:256" s="126" customFormat="1" ht="21" customHeight="1">
      <c r="A16" s="125"/>
      <c r="B16" s="36"/>
      <c r="C16" s="232"/>
      <c r="D16" s="254"/>
      <c r="E16" s="254"/>
      <c r="F16" s="254"/>
      <c r="G16" s="254"/>
      <c r="H16" s="254"/>
      <c r="I16" s="254"/>
      <c r="J16" s="254"/>
      <c r="K16" s="254"/>
      <c r="L16" s="254"/>
      <c r="M16" s="212"/>
      <c r="N16" s="212"/>
      <c r="O16" s="212"/>
      <c r="P16" s="212"/>
      <c r="Q16" s="360"/>
      <c r="R16" s="212"/>
      <c r="S16" s="357"/>
      <c r="T16" s="357"/>
      <c r="U16" s="357"/>
      <c r="V16" s="357"/>
    </row>
    <row r="17" spans="1:22" s="126" customFormat="1">
      <c r="A17" s="125"/>
      <c r="B17" s="36"/>
      <c r="C17" s="232"/>
      <c r="D17" s="36"/>
      <c r="E17" s="36"/>
      <c r="F17" s="36"/>
      <c r="G17" s="36"/>
      <c r="H17" s="36"/>
      <c r="I17" s="36"/>
      <c r="J17" s="36"/>
      <c r="K17" s="36"/>
      <c r="L17" s="36"/>
      <c r="M17" s="212"/>
      <c r="N17" s="212"/>
      <c r="O17" s="212"/>
      <c r="P17" s="212"/>
      <c r="Q17" s="360"/>
      <c r="R17" s="212"/>
      <c r="S17" s="357"/>
      <c r="T17" s="357"/>
      <c r="U17" s="357"/>
      <c r="V17" s="357"/>
    </row>
    <row r="18" spans="1:22" s="126" customFormat="1" ht="0.75" customHeight="1">
      <c r="A18" s="125"/>
      <c r="B18" s="36"/>
      <c r="C18" s="232"/>
      <c r="D18" s="36"/>
      <c r="E18" s="36"/>
      <c r="F18" s="36"/>
      <c r="G18" s="36"/>
      <c r="H18" s="36"/>
      <c r="I18" s="36"/>
      <c r="J18" s="36"/>
      <c r="K18" s="36"/>
      <c r="L18" s="36"/>
      <c r="M18" s="212"/>
      <c r="N18" s="212"/>
      <c r="O18" s="212"/>
      <c r="P18" s="212"/>
      <c r="Q18" s="360"/>
      <c r="R18" s="212"/>
      <c r="S18" s="357"/>
      <c r="T18" s="357"/>
      <c r="U18" s="357"/>
      <c r="V18" s="357"/>
    </row>
    <row r="19" spans="1:22" s="256" customFormat="1" ht="10.5">
      <c r="A19" s="255"/>
      <c r="C19" s="257"/>
      <c r="D19" s="258"/>
      <c r="E19" s="258"/>
      <c r="M19" s="212"/>
      <c r="N19" s="212"/>
      <c r="O19" s="212"/>
      <c r="P19" s="212"/>
      <c r="Q19" s="360"/>
      <c r="R19" s="212"/>
      <c r="S19" s="357"/>
      <c r="T19" s="357"/>
      <c r="U19" s="357"/>
      <c r="V19" s="357"/>
    </row>
    <row r="20" spans="1:22" s="256" customFormat="1" ht="10.5">
      <c r="A20" s="255"/>
      <c r="C20" s="257"/>
      <c r="D20" s="258"/>
      <c r="E20" s="258"/>
      <c r="M20" s="212"/>
      <c r="N20" s="212"/>
      <c r="O20" s="212"/>
      <c r="P20" s="212"/>
      <c r="Q20" s="360"/>
      <c r="R20" s="212"/>
      <c r="S20" s="357"/>
      <c r="T20" s="357"/>
      <c r="U20" s="357"/>
      <c r="V20" s="357"/>
    </row>
  </sheetData>
  <sheetProtection algorithmName="SHA-512" hashValue="0FlcuoSvczZ9khHRDbO7mBvOk1Zx4GO1d2pow4Cg5pjKQHT5pdFKLp851DNf54YSoKApT/KSfNbDB3kZ+iWp/Q==" saltValue="X7JXvdAbmvDWqplVCOdCfw==" spinCount="100000" sheet="1" objects="1" scenarios="1" formatColumns="0" formatRows="0"/>
  <mergeCells count="16">
    <mergeCell ref="H13:H14"/>
    <mergeCell ref="C12:C14"/>
    <mergeCell ref="D12:D14"/>
    <mergeCell ref="E12:E14"/>
    <mergeCell ref="F13:F14"/>
    <mergeCell ref="G13:G14"/>
    <mergeCell ref="F9:G9"/>
    <mergeCell ref="I9:J9"/>
    <mergeCell ref="F10:G10"/>
    <mergeCell ref="I10:J10"/>
    <mergeCell ref="D4:H4"/>
    <mergeCell ref="D6:E6"/>
    <mergeCell ref="F6:G6"/>
    <mergeCell ref="D8:E8"/>
    <mergeCell ref="I8:L8"/>
    <mergeCell ref="F8:H8"/>
  </mergeCells>
  <dataValidations count="1">
    <dataValidation type="textLength" operator="lessThanOrEqual" allowBlank="1" showInputMessage="1" showErrorMessage="1" errorTitle="Ошибка" error="Допускается ввод не более 900 символов!" sqref="E12">
      <formula1>900</formula1>
    </dataValidation>
  </dataValidations>
  <printOptions horizontalCentered="1" verticalCentered="1"/>
  <pageMargins left="0" right="0" top="0" bottom="0" header="0" footer="0.78740157480314965"/>
  <pageSetup paperSize="9" fitToHeight="0" orientation="portrait" blackAndWhite="1"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Obj">
    <tabColor indexed="47"/>
  </sheetPr>
  <dimension ref="A1"/>
  <sheetViews>
    <sheetView showGridLines="0" zoomScaleNormal="100" workbookViewId="0"/>
  </sheetViews>
  <sheetFormatPr defaultRowHeight="12.75"/>
  <cols>
    <col min="1" max="16384" width="9.140625" style="184"/>
  </cols>
  <sheetData>
    <row r="1" spans="1:1">
      <c r="A1" s="54"/>
    </row>
  </sheetData>
  <pageMargins left="0.75" right="0.75" top="1" bottom="1" header="0.5" footer="0.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llSheetsInThisWorkbook">
    <tabColor indexed="47"/>
  </sheetPr>
  <dimension ref="A1:B239"/>
  <sheetViews>
    <sheetView showGridLines="0" zoomScaleNormal="100" workbookViewId="0"/>
  </sheetViews>
  <sheetFormatPr defaultRowHeight="11.25"/>
  <cols>
    <col min="1" max="1" width="36.28515625" style="3" customWidth="1"/>
    <col min="2" max="2" width="21.140625" style="3" customWidth="1"/>
    <col min="3" max="16384" width="9.140625" style="2"/>
  </cols>
  <sheetData>
    <row r="1" spans="1:2">
      <c r="A1" s="4" t="s">
        <v>57</v>
      </c>
      <c r="B1" s="4" t="s">
        <v>58</v>
      </c>
    </row>
    <row r="2" spans="1:2">
      <c r="A2" t="s">
        <v>413</v>
      </c>
      <c r="B2" t="s">
        <v>76</v>
      </c>
    </row>
    <row r="3" spans="1:2">
      <c r="A3" t="s">
        <v>414</v>
      </c>
      <c r="B3" t="s">
        <v>386</v>
      </c>
    </row>
    <row r="4" spans="1:2">
      <c r="A4" t="s">
        <v>415</v>
      </c>
      <c r="B4" t="s">
        <v>59</v>
      </c>
    </row>
    <row r="5" spans="1:2">
      <c r="A5" t="s">
        <v>417</v>
      </c>
      <c r="B5" t="s">
        <v>578</v>
      </c>
    </row>
    <row r="6" spans="1:2">
      <c r="A6" t="s">
        <v>416</v>
      </c>
      <c r="B6" t="s">
        <v>489</v>
      </c>
    </row>
    <row r="7" spans="1:2">
      <c r="A7" t="s">
        <v>749</v>
      </c>
      <c r="B7" t="s">
        <v>426</v>
      </c>
    </row>
    <row r="8" spans="1:2">
      <c r="A8" t="s">
        <v>750</v>
      </c>
      <c r="B8" t="s">
        <v>427</v>
      </c>
    </row>
    <row r="9" spans="1:2">
      <c r="A9" t="s">
        <v>509</v>
      </c>
      <c r="B9" t="s">
        <v>428</v>
      </c>
    </row>
    <row r="10" spans="1:2">
      <c r="A10" t="s">
        <v>418</v>
      </c>
      <c r="B10" t="s">
        <v>490</v>
      </c>
    </row>
    <row r="11" spans="1:2">
      <c r="A11" t="s">
        <v>764</v>
      </c>
      <c r="B11" t="s">
        <v>429</v>
      </c>
    </row>
    <row r="12" spans="1:2">
      <c r="A12" t="s">
        <v>765</v>
      </c>
      <c r="B12" t="s">
        <v>430</v>
      </c>
    </row>
    <row r="13" spans="1:2">
      <c r="A13" t="s">
        <v>751</v>
      </c>
      <c r="B13" t="s">
        <v>431</v>
      </c>
    </row>
    <row r="14" spans="1:2">
      <c r="A14" t="s">
        <v>752</v>
      </c>
      <c r="B14" t="s">
        <v>335</v>
      </c>
    </row>
    <row r="15" spans="1:2">
      <c r="A15" t="s">
        <v>753</v>
      </c>
      <c r="B15" t="s">
        <v>61</v>
      </c>
    </row>
    <row r="16" spans="1:2">
      <c r="A16" t="s">
        <v>754</v>
      </c>
      <c r="B16" t="s">
        <v>387</v>
      </c>
    </row>
    <row r="17" spans="1:2">
      <c r="A17" t="s">
        <v>755</v>
      </c>
      <c r="B17" t="s">
        <v>440</v>
      </c>
    </row>
    <row r="18" spans="1:2">
      <c r="A18" t="s">
        <v>756</v>
      </c>
      <c r="B18" t="s">
        <v>250</v>
      </c>
    </row>
    <row r="19" spans="1:2">
      <c r="A19" t="s">
        <v>757</v>
      </c>
      <c r="B19" t="s">
        <v>74</v>
      </c>
    </row>
    <row r="20" spans="1:2">
      <c r="A20" t="s">
        <v>758</v>
      </c>
      <c r="B20" t="s">
        <v>63</v>
      </c>
    </row>
    <row r="21" spans="1:2">
      <c r="A21" t="s">
        <v>759</v>
      </c>
      <c r="B21" t="s">
        <v>75</v>
      </c>
    </row>
    <row r="22" spans="1:2">
      <c r="A22" t="s">
        <v>760</v>
      </c>
      <c r="B22" t="s">
        <v>432</v>
      </c>
    </row>
    <row r="23" spans="1:2">
      <c r="A23" t="s">
        <v>761</v>
      </c>
      <c r="B23" t="s">
        <v>73</v>
      </c>
    </row>
    <row r="24" spans="1:2">
      <c r="A24" t="s">
        <v>762</v>
      </c>
      <c r="B24" t="s">
        <v>62</v>
      </c>
    </row>
    <row r="25" spans="1:2">
      <c r="A25" t="s">
        <v>602</v>
      </c>
      <c r="B25" t="s">
        <v>64</v>
      </c>
    </row>
    <row r="26" spans="1:2">
      <c r="A26" t="s">
        <v>603</v>
      </c>
      <c r="B26" t="s">
        <v>385</v>
      </c>
    </row>
    <row r="27" spans="1:2">
      <c r="A27" t="s">
        <v>511</v>
      </c>
      <c r="B27" t="s">
        <v>14</v>
      </c>
    </row>
    <row r="28" spans="1:2">
      <c r="A28" t="s">
        <v>420</v>
      </c>
      <c r="B28" t="s">
        <v>82</v>
      </c>
    </row>
    <row r="29" spans="1:2">
      <c r="A29" t="s">
        <v>510</v>
      </c>
      <c r="B29" t="s">
        <v>15</v>
      </c>
    </row>
    <row r="30" spans="1:2">
      <c r="A30" t="s">
        <v>419</v>
      </c>
      <c r="B30" t="s">
        <v>579</v>
      </c>
    </row>
    <row r="31" spans="1:2">
      <c r="A31" t="s">
        <v>587</v>
      </c>
      <c r="B31" t="s">
        <v>433</v>
      </c>
    </row>
    <row r="32" spans="1:2">
      <c r="A32" t="s">
        <v>488</v>
      </c>
      <c r="B32" t="s">
        <v>180</v>
      </c>
    </row>
    <row r="33" spans="1:2">
      <c r="A33" t="s">
        <v>421</v>
      </c>
      <c r="B33" t="s">
        <v>512</v>
      </c>
    </row>
    <row r="34" spans="1:2">
      <c r="A34" t="s">
        <v>422</v>
      </c>
      <c r="B34" t="s">
        <v>491</v>
      </c>
    </row>
    <row r="35" spans="1:2">
      <c r="A35" t="s">
        <v>423</v>
      </c>
      <c r="B35" t="s">
        <v>336</v>
      </c>
    </row>
    <row r="36" spans="1:2">
      <c r="A36" t="s">
        <v>424</v>
      </c>
      <c r="B36" t="s">
        <v>279</v>
      </c>
    </row>
    <row r="37" spans="1:2">
      <c r="A37" t="s">
        <v>425</v>
      </c>
      <c r="B37" t="s">
        <v>334</v>
      </c>
    </row>
    <row r="38" spans="1:2">
      <c r="A38"/>
      <c r="B38" t="s">
        <v>199</v>
      </c>
    </row>
    <row r="39" spans="1:2">
      <c r="A39"/>
      <c r="B39" t="s">
        <v>181</v>
      </c>
    </row>
    <row r="40" spans="1:2">
      <c r="A40"/>
      <c r="B40" t="s">
        <v>178</v>
      </c>
    </row>
    <row r="41" spans="1:2">
      <c r="A41"/>
      <c r="B41" t="s">
        <v>221</v>
      </c>
    </row>
    <row r="42" spans="1:2">
      <c r="A42"/>
      <c r="B42" t="s">
        <v>179</v>
      </c>
    </row>
    <row r="43" spans="1:2">
      <c r="A43"/>
      <c r="B43"/>
    </row>
    <row r="44" spans="1:2">
      <c r="A44"/>
      <c r="B44"/>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sheetData>
  <sheetProtection formatColumns="0" formatRows="0"/>
  <phoneticPr fontId="13" type="noConversion"/>
  <pageMargins left="0.75" right="0.75" top="1" bottom="1" header="0.5" footer="0.5"/>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et_union_vert">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Instruction">
    <tabColor indexed="47"/>
  </sheetPr>
  <dimension ref="A1"/>
  <sheetViews>
    <sheetView showGridLines="0" workbookViewId="0"/>
  </sheetViews>
  <sheetFormatPr defaultRowHeight="11.25"/>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Region">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Reestr">
    <tabColor indexed="47"/>
  </sheetPr>
  <dimension ref="A1:A19"/>
  <sheetViews>
    <sheetView showGridLines="0" zoomScaleNormal="100" workbookViewId="0"/>
  </sheetViews>
  <sheetFormatPr defaultRowHeight="11.25"/>
  <cols>
    <col min="1" max="1" width="49.140625" customWidth="1"/>
  </cols>
  <sheetData>
    <row r="1" spans="1:1" ht="12">
      <c r="A1" s="15"/>
    </row>
    <row r="2" spans="1:1" ht="12">
      <c r="A2" s="15"/>
    </row>
    <row r="3" spans="1:1" ht="12">
      <c r="A3" s="15"/>
    </row>
    <row r="4" spans="1:1" ht="12">
      <c r="A4" s="15"/>
    </row>
    <row r="5" spans="1:1" ht="12">
      <c r="A5" s="15"/>
    </row>
    <row r="6" spans="1:1" ht="12">
      <c r="A6" s="15"/>
    </row>
    <row r="7" spans="1:1" ht="12">
      <c r="A7" s="15"/>
    </row>
    <row r="8" spans="1:1" ht="12">
      <c r="A8" s="15"/>
    </row>
    <row r="9" spans="1:1" ht="12">
      <c r="A9" s="15"/>
    </row>
    <row r="10" spans="1:1" ht="12">
      <c r="A10" s="15"/>
    </row>
    <row r="11" spans="1:1" ht="12">
      <c r="A11" s="15"/>
    </row>
    <row r="12" spans="1:1" ht="12">
      <c r="A12" s="15"/>
    </row>
    <row r="13" spans="1:1" ht="12">
      <c r="A13" s="15"/>
    </row>
    <row r="14" spans="1:1" ht="12">
      <c r="A14" s="15"/>
    </row>
    <row r="15" spans="1:1" ht="12">
      <c r="A15" s="15"/>
    </row>
    <row r="16" spans="1:1" ht="12">
      <c r="A16" s="15"/>
    </row>
    <row r="17" spans="1:1" ht="12">
      <c r="A17" s="15"/>
    </row>
    <row r="18" spans="1:1" ht="12">
      <c r="A18" s="15"/>
    </row>
    <row r="19" spans="1:1" ht="12">
      <c r="A19" s="15"/>
    </row>
  </sheetData>
  <sheetProtection formatColumns="0" formatRows="0"/>
  <phoneticPr fontId="13" type="noConversion"/>
  <pageMargins left="0.75" right="0.75" top="1" bottom="1" header="0.5" footer="0.5"/>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
    <tabColor indexed="47"/>
  </sheetPr>
  <dimension ref="A1"/>
  <sheetViews>
    <sheetView showGridLines="0" zoomScaleNormal="100" workbookViewId="0"/>
  </sheetViews>
  <sheetFormatPr defaultRowHeight="11.25"/>
  <cols>
    <col min="1" max="1" width="9.140625" style="16"/>
    <col min="2" max="16384" width="9.140625" style="17"/>
  </cols>
  <sheetData/>
  <sheetProtection formatColumns="0" formatRows="0"/>
  <phoneticPr fontId="10" type="noConversion"/>
  <pageMargins left="0.75" right="0.75" top="1" bottom="1" header="0.5" footer="0.5"/>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pdTemplMain">
    <tabColor indexed="47"/>
  </sheetPr>
  <dimension ref="AA1:AJ1"/>
  <sheetViews>
    <sheetView showGridLines="0" zoomScaleNormal="100" workbookViewId="0"/>
  </sheetViews>
  <sheetFormatPr defaultRowHeight="11.25"/>
  <cols>
    <col min="1" max="26" width="9.140625" style="8"/>
    <col min="27" max="36" width="9.140625" style="9"/>
    <col min="37" max="16384" width="9.140625" style="8"/>
  </cols>
  <sheetData/>
  <sheetProtection formatColumns="0" formatRows="0"/>
  <phoneticPr fontId="14" type="noConversion"/>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REESTR_ORG">
    <tabColor indexed="47"/>
  </sheetPr>
  <dimension ref="A1:J183"/>
  <sheetViews>
    <sheetView showGridLines="0" zoomScaleNormal="100" workbookViewId="0"/>
  </sheetViews>
  <sheetFormatPr defaultRowHeight="11.25"/>
  <cols>
    <col min="1" max="2" width="9.140625" style="5"/>
    <col min="3" max="3" width="20.7109375" style="5" customWidth="1"/>
    <col min="4" max="4" width="25.140625" style="5" customWidth="1"/>
    <col min="5" max="16384" width="9.140625" style="5"/>
  </cols>
  <sheetData>
    <row r="1" spans="1:10">
      <c r="A1" s="5" t="s">
        <v>1002</v>
      </c>
      <c r="B1" s="5" t="s">
        <v>1025</v>
      </c>
      <c r="C1" s="5" t="s">
        <v>1026</v>
      </c>
      <c r="D1" s="5" t="s">
        <v>1027</v>
      </c>
      <c r="E1" s="5" t="s">
        <v>1028</v>
      </c>
      <c r="F1" s="5" t="s">
        <v>1029</v>
      </c>
      <c r="G1" s="5" t="s">
        <v>1030</v>
      </c>
      <c r="H1" s="5" t="s">
        <v>1031</v>
      </c>
      <c r="I1" s="5" t="s">
        <v>1032</v>
      </c>
    </row>
    <row r="2" spans="1:10">
      <c r="A2" s="5">
        <v>1</v>
      </c>
      <c r="B2" s="5" t="s">
        <v>1033</v>
      </c>
      <c r="C2" s="5" t="s">
        <v>66</v>
      </c>
      <c r="D2" s="5" t="s">
        <v>1034</v>
      </c>
      <c r="E2" s="5" t="s">
        <v>1035</v>
      </c>
      <c r="F2" s="5" t="s">
        <v>1036</v>
      </c>
      <c r="G2" s="5" t="s">
        <v>1037</v>
      </c>
      <c r="J2" s="5" t="s">
        <v>1623</v>
      </c>
    </row>
    <row r="3" spans="1:10">
      <c r="A3" s="5">
        <v>2</v>
      </c>
      <c r="B3" s="5" t="s">
        <v>1033</v>
      </c>
      <c r="C3" s="5" t="s">
        <v>66</v>
      </c>
      <c r="D3" s="5" t="s">
        <v>1038</v>
      </c>
      <c r="E3" s="5" t="s">
        <v>1039</v>
      </c>
      <c r="F3" s="5" t="s">
        <v>1040</v>
      </c>
      <c r="G3" s="5" t="s">
        <v>1041</v>
      </c>
      <c r="J3" s="5" t="s">
        <v>1623</v>
      </c>
    </row>
    <row r="4" spans="1:10">
      <c r="A4" s="5">
        <v>3</v>
      </c>
      <c r="B4" s="5" t="s">
        <v>1033</v>
      </c>
      <c r="C4" s="5" t="s">
        <v>66</v>
      </c>
      <c r="D4" s="5" t="s">
        <v>1042</v>
      </c>
      <c r="E4" s="5" t="s">
        <v>1043</v>
      </c>
      <c r="F4" s="5" t="s">
        <v>1044</v>
      </c>
      <c r="G4" s="5" t="s">
        <v>1045</v>
      </c>
      <c r="J4" s="5" t="s">
        <v>1623</v>
      </c>
    </row>
    <row r="5" spans="1:10">
      <c r="A5" s="5">
        <v>4</v>
      </c>
      <c r="B5" s="5" t="s">
        <v>1033</v>
      </c>
      <c r="C5" s="5" t="s">
        <v>66</v>
      </c>
      <c r="D5" s="5" t="s">
        <v>1046</v>
      </c>
      <c r="E5" s="5" t="s">
        <v>1047</v>
      </c>
      <c r="F5" s="5" t="s">
        <v>1048</v>
      </c>
      <c r="G5" s="5" t="s">
        <v>1049</v>
      </c>
      <c r="J5" s="5" t="s">
        <v>1623</v>
      </c>
    </row>
    <row r="6" spans="1:10">
      <c r="A6" s="5">
        <v>5</v>
      </c>
      <c r="B6" s="5" t="s">
        <v>1033</v>
      </c>
      <c r="C6" s="5" t="s">
        <v>66</v>
      </c>
      <c r="D6" s="5" t="s">
        <v>1050</v>
      </c>
      <c r="E6" s="5" t="s">
        <v>1051</v>
      </c>
      <c r="F6" s="5" t="s">
        <v>1052</v>
      </c>
      <c r="G6" s="5" t="s">
        <v>1053</v>
      </c>
      <c r="J6" s="5" t="s">
        <v>1623</v>
      </c>
    </row>
    <row r="7" spans="1:10">
      <c r="A7" s="5">
        <v>6</v>
      </c>
      <c r="B7" s="5" t="s">
        <v>1033</v>
      </c>
      <c r="C7" s="5" t="s">
        <v>66</v>
      </c>
      <c r="D7" s="5" t="s">
        <v>1054</v>
      </c>
      <c r="E7" s="5" t="s">
        <v>1055</v>
      </c>
      <c r="F7" s="5" t="s">
        <v>1056</v>
      </c>
      <c r="G7" s="5" t="s">
        <v>1045</v>
      </c>
      <c r="J7" s="5" t="s">
        <v>1623</v>
      </c>
    </row>
    <row r="8" spans="1:10">
      <c r="A8" s="5">
        <v>7</v>
      </c>
      <c r="B8" s="5" t="s">
        <v>1033</v>
      </c>
      <c r="C8" s="5" t="s">
        <v>66</v>
      </c>
      <c r="D8" s="5" t="s">
        <v>1057</v>
      </c>
      <c r="E8" s="5" t="s">
        <v>1058</v>
      </c>
      <c r="F8" s="5" t="s">
        <v>1059</v>
      </c>
      <c r="G8" s="5" t="s">
        <v>1053</v>
      </c>
      <c r="J8" s="5" t="s">
        <v>1623</v>
      </c>
    </row>
    <row r="9" spans="1:10">
      <c r="A9" s="5">
        <v>8</v>
      </c>
      <c r="B9" s="5" t="s">
        <v>1033</v>
      </c>
      <c r="C9" s="5" t="s">
        <v>66</v>
      </c>
      <c r="D9" s="5" t="s">
        <v>1060</v>
      </c>
      <c r="E9" s="5" t="s">
        <v>1061</v>
      </c>
      <c r="F9" s="5" t="s">
        <v>1062</v>
      </c>
      <c r="G9" s="5" t="s">
        <v>1063</v>
      </c>
      <c r="J9" s="5" t="s">
        <v>1623</v>
      </c>
    </row>
    <row r="10" spans="1:10">
      <c r="A10" s="5">
        <v>9</v>
      </c>
      <c r="B10" s="5" t="s">
        <v>1033</v>
      </c>
      <c r="C10" s="5" t="s">
        <v>66</v>
      </c>
      <c r="D10" s="5" t="s">
        <v>1064</v>
      </c>
      <c r="E10" s="5" t="s">
        <v>1065</v>
      </c>
      <c r="F10" s="5" t="s">
        <v>1066</v>
      </c>
      <c r="G10" s="5" t="s">
        <v>1067</v>
      </c>
      <c r="J10" s="5" t="s">
        <v>1623</v>
      </c>
    </row>
    <row r="11" spans="1:10">
      <c r="A11" s="5">
        <v>10</v>
      </c>
      <c r="B11" s="5" t="s">
        <v>1033</v>
      </c>
      <c r="C11" s="5" t="s">
        <v>66</v>
      </c>
      <c r="D11" s="5" t="s">
        <v>1068</v>
      </c>
      <c r="E11" s="5" t="s">
        <v>1069</v>
      </c>
      <c r="F11" s="5" t="s">
        <v>1070</v>
      </c>
      <c r="G11" s="5" t="s">
        <v>1071</v>
      </c>
      <c r="H11" s="5" t="s">
        <v>1072</v>
      </c>
      <c r="J11" s="5" t="s">
        <v>1623</v>
      </c>
    </row>
    <row r="12" spans="1:10">
      <c r="A12" s="5">
        <v>11</v>
      </c>
      <c r="B12" s="5" t="s">
        <v>1033</v>
      </c>
      <c r="C12" s="5" t="s">
        <v>66</v>
      </c>
      <c r="D12" s="5" t="s">
        <v>1073</v>
      </c>
      <c r="E12" s="5" t="s">
        <v>1069</v>
      </c>
      <c r="F12" s="5" t="s">
        <v>1070</v>
      </c>
      <c r="G12" s="5" t="s">
        <v>1074</v>
      </c>
      <c r="J12" s="5" t="s">
        <v>1623</v>
      </c>
    </row>
    <row r="13" spans="1:10">
      <c r="A13" s="5">
        <v>12</v>
      </c>
      <c r="B13" s="5" t="s">
        <v>1033</v>
      </c>
      <c r="C13" s="5" t="s">
        <v>66</v>
      </c>
      <c r="D13" s="5" t="s">
        <v>1075</v>
      </c>
      <c r="E13" s="5" t="s">
        <v>1076</v>
      </c>
      <c r="F13" s="5" t="s">
        <v>1077</v>
      </c>
      <c r="G13" s="5" t="s">
        <v>1078</v>
      </c>
      <c r="J13" s="5" t="s">
        <v>1623</v>
      </c>
    </row>
    <row r="14" spans="1:10">
      <c r="A14" s="5">
        <v>13</v>
      </c>
      <c r="B14" s="5" t="s">
        <v>1033</v>
      </c>
      <c r="C14" s="5" t="s">
        <v>66</v>
      </c>
      <c r="D14" s="5" t="s">
        <v>1079</v>
      </c>
      <c r="E14" s="5" t="s">
        <v>1080</v>
      </c>
      <c r="F14" s="5" t="s">
        <v>1081</v>
      </c>
      <c r="G14" s="5" t="s">
        <v>1049</v>
      </c>
      <c r="J14" s="5" t="s">
        <v>1623</v>
      </c>
    </row>
    <row r="15" spans="1:10">
      <c r="A15" s="5">
        <v>14</v>
      </c>
      <c r="B15" s="5" t="s">
        <v>1033</v>
      </c>
      <c r="C15" s="5" t="s">
        <v>66</v>
      </c>
      <c r="D15" s="5" t="s">
        <v>1082</v>
      </c>
      <c r="E15" s="5" t="s">
        <v>1083</v>
      </c>
      <c r="F15" s="5" t="s">
        <v>1084</v>
      </c>
      <c r="G15" s="5" t="s">
        <v>1041</v>
      </c>
      <c r="J15" s="5" t="s">
        <v>1623</v>
      </c>
    </row>
    <row r="16" spans="1:10">
      <c r="A16" s="5">
        <v>15</v>
      </c>
      <c r="B16" s="5" t="s">
        <v>1033</v>
      </c>
      <c r="C16" s="5" t="s">
        <v>66</v>
      </c>
      <c r="D16" s="5" t="s">
        <v>1085</v>
      </c>
      <c r="E16" s="5" t="s">
        <v>1086</v>
      </c>
      <c r="F16" s="5" t="s">
        <v>1087</v>
      </c>
      <c r="G16" s="5" t="s">
        <v>1053</v>
      </c>
      <c r="J16" s="5" t="s">
        <v>1623</v>
      </c>
    </row>
    <row r="17" spans="1:10">
      <c r="A17" s="5">
        <v>16</v>
      </c>
      <c r="B17" s="5" t="s">
        <v>1033</v>
      </c>
      <c r="C17" s="5" t="s">
        <v>66</v>
      </c>
      <c r="D17" s="5" t="s">
        <v>1088</v>
      </c>
      <c r="E17" s="5" t="s">
        <v>1089</v>
      </c>
      <c r="F17" s="5" t="s">
        <v>1090</v>
      </c>
      <c r="G17" s="5" t="s">
        <v>1041</v>
      </c>
      <c r="J17" s="5" t="s">
        <v>1623</v>
      </c>
    </row>
    <row r="18" spans="1:10">
      <c r="A18" s="5">
        <v>17</v>
      </c>
      <c r="B18" s="5" t="s">
        <v>1033</v>
      </c>
      <c r="C18" s="5" t="s">
        <v>66</v>
      </c>
      <c r="D18" s="5" t="s">
        <v>1091</v>
      </c>
      <c r="E18" s="5" t="s">
        <v>1092</v>
      </c>
      <c r="F18" s="5" t="s">
        <v>1093</v>
      </c>
      <c r="G18" s="5" t="s">
        <v>1037</v>
      </c>
      <c r="J18" s="5" t="s">
        <v>1623</v>
      </c>
    </row>
    <row r="19" spans="1:10">
      <c r="A19" s="5">
        <v>18</v>
      </c>
      <c r="B19" s="5" t="s">
        <v>1033</v>
      </c>
      <c r="C19" s="5" t="s">
        <v>66</v>
      </c>
      <c r="D19" s="5" t="s">
        <v>1094</v>
      </c>
      <c r="E19" s="5" t="s">
        <v>1095</v>
      </c>
      <c r="F19" s="5" t="s">
        <v>1096</v>
      </c>
      <c r="G19" s="5" t="s">
        <v>1053</v>
      </c>
      <c r="J19" s="5" t="s">
        <v>1623</v>
      </c>
    </row>
    <row r="20" spans="1:10">
      <c r="A20" s="5">
        <v>19</v>
      </c>
      <c r="B20" s="5" t="s">
        <v>1033</v>
      </c>
      <c r="C20" s="5" t="s">
        <v>66</v>
      </c>
      <c r="D20" s="5" t="s">
        <v>1097</v>
      </c>
      <c r="E20" s="5" t="s">
        <v>1098</v>
      </c>
      <c r="F20" s="5" t="s">
        <v>1099</v>
      </c>
      <c r="G20" s="5" t="s">
        <v>1100</v>
      </c>
      <c r="J20" s="5" t="s">
        <v>1623</v>
      </c>
    </row>
    <row r="21" spans="1:10">
      <c r="A21" s="5">
        <v>20</v>
      </c>
      <c r="B21" s="5" t="s">
        <v>1033</v>
      </c>
      <c r="C21" s="5" t="s">
        <v>66</v>
      </c>
      <c r="D21" s="5" t="s">
        <v>1101</v>
      </c>
      <c r="E21" s="5" t="s">
        <v>1102</v>
      </c>
      <c r="F21" s="5" t="s">
        <v>1103</v>
      </c>
      <c r="G21" s="5" t="s">
        <v>1104</v>
      </c>
      <c r="J21" s="5" t="s">
        <v>1623</v>
      </c>
    </row>
    <row r="22" spans="1:10">
      <c r="A22" s="5">
        <v>21</v>
      </c>
      <c r="B22" s="5" t="s">
        <v>1033</v>
      </c>
      <c r="C22" s="5" t="s">
        <v>66</v>
      </c>
      <c r="D22" s="5" t="s">
        <v>1105</v>
      </c>
      <c r="E22" s="5" t="s">
        <v>1106</v>
      </c>
      <c r="F22" s="5" t="s">
        <v>1107</v>
      </c>
      <c r="G22" s="5" t="s">
        <v>1045</v>
      </c>
      <c r="J22" s="5" t="s">
        <v>1623</v>
      </c>
    </row>
    <row r="23" spans="1:10">
      <c r="A23" s="5">
        <v>22</v>
      </c>
      <c r="B23" s="5" t="s">
        <v>1033</v>
      </c>
      <c r="C23" s="5" t="s">
        <v>66</v>
      </c>
      <c r="D23" s="5" t="s">
        <v>1108</v>
      </c>
      <c r="E23" s="5" t="s">
        <v>1109</v>
      </c>
      <c r="F23" s="5" t="s">
        <v>1110</v>
      </c>
      <c r="G23" s="5" t="s">
        <v>1111</v>
      </c>
      <c r="J23" s="5" t="s">
        <v>1623</v>
      </c>
    </row>
    <row r="24" spans="1:10">
      <c r="A24" s="5">
        <v>23</v>
      </c>
      <c r="B24" s="5" t="s">
        <v>1033</v>
      </c>
      <c r="C24" s="5" t="s">
        <v>66</v>
      </c>
      <c r="D24" s="5" t="s">
        <v>1112</v>
      </c>
      <c r="E24" s="5" t="s">
        <v>1113</v>
      </c>
      <c r="F24" s="5" t="s">
        <v>1114</v>
      </c>
      <c r="G24" s="5" t="s">
        <v>1115</v>
      </c>
      <c r="J24" s="5" t="s">
        <v>1623</v>
      </c>
    </row>
    <row r="25" spans="1:10">
      <c r="A25" s="5">
        <v>24</v>
      </c>
      <c r="B25" s="5" t="s">
        <v>1033</v>
      </c>
      <c r="C25" s="5" t="s">
        <v>66</v>
      </c>
      <c r="D25" s="5" t="s">
        <v>1116</v>
      </c>
      <c r="E25" s="5" t="s">
        <v>1117</v>
      </c>
      <c r="F25" s="5" t="s">
        <v>1118</v>
      </c>
      <c r="G25" s="5" t="s">
        <v>1037</v>
      </c>
      <c r="J25" s="5" t="s">
        <v>1623</v>
      </c>
    </row>
    <row r="26" spans="1:10">
      <c r="A26" s="5">
        <v>25</v>
      </c>
      <c r="B26" s="5" t="s">
        <v>1033</v>
      </c>
      <c r="C26" s="5" t="s">
        <v>66</v>
      </c>
      <c r="D26" s="5" t="s">
        <v>1119</v>
      </c>
      <c r="E26" s="5" t="s">
        <v>1120</v>
      </c>
      <c r="F26" s="5" t="s">
        <v>1121</v>
      </c>
      <c r="G26" s="5" t="s">
        <v>1041</v>
      </c>
      <c r="J26" s="5" t="s">
        <v>1623</v>
      </c>
    </row>
    <row r="27" spans="1:10">
      <c r="A27" s="5">
        <v>26</v>
      </c>
      <c r="B27" s="5" t="s">
        <v>1033</v>
      </c>
      <c r="C27" s="5" t="s">
        <v>66</v>
      </c>
      <c r="D27" s="5" t="s">
        <v>1122</v>
      </c>
      <c r="E27" s="5" t="s">
        <v>1123</v>
      </c>
      <c r="F27" s="5" t="s">
        <v>1124</v>
      </c>
      <c r="G27" s="5" t="s">
        <v>1037</v>
      </c>
      <c r="J27" s="5" t="s">
        <v>1623</v>
      </c>
    </row>
    <row r="28" spans="1:10">
      <c r="A28" s="5">
        <v>27</v>
      </c>
      <c r="B28" s="5" t="s">
        <v>1033</v>
      </c>
      <c r="C28" s="5" t="s">
        <v>66</v>
      </c>
      <c r="D28" s="5" t="s">
        <v>1125</v>
      </c>
      <c r="E28" s="5" t="s">
        <v>1126</v>
      </c>
      <c r="F28" s="5" t="s">
        <v>1127</v>
      </c>
      <c r="G28" s="5" t="s">
        <v>1045</v>
      </c>
      <c r="H28" s="5" t="s">
        <v>1128</v>
      </c>
      <c r="J28" s="5" t="s">
        <v>1623</v>
      </c>
    </row>
    <row r="29" spans="1:10">
      <c r="A29" s="5">
        <v>28</v>
      </c>
      <c r="B29" s="5" t="s">
        <v>1033</v>
      </c>
      <c r="C29" s="5" t="s">
        <v>66</v>
      </c>
      <c r="D29" s="5" t="s">
        <v>1129</v>
      </c>
      <c r="E29" s="5" t="s">
        <v>1130</v>
      </c>
      <c r="F29" s="5" t="s">
        <v>1131</v>
      </c>
      <c r="G29" s="5" t="s">
        <v>1132</v>
      </c>
      <c r="J29" s="5" t="s">
        <v>1623</v>
      </c>
    </row>
    <row r="30" spans="1:10">
      <c r="A30" s="5">
        <v>29</v>
      </c>
      <c r="B30" s="5" t="s">
        <v>1033</v>
      </c>
      <c r="C30" s="5" t="s">
        <v>66</v>
      </c>
      <c r="D30" s="5" t="s">
        <v>1133</v>
      </c>
      <c r="E30" s="5" t="s">
        <v>1134</v>
      </c>
      <c r="F30" s="5" t="s">
        <v>1135</v>
      </c>
      <c r="G30" s="5" t="s">
        <v>1136</v>
      </c>
      <c r="J30" s="5" t="s">
        <v>1623</v>
      </c>
    </row>
    <row r="31" spans="1:10">
      <c r="A31" s="5">
        <v>30</v>
      </c>
      <c r="B31" s="5" t="s">
        <v>1033</v>
      </c>
      <c r="C31" s="5" t="s">
        <v>66</v>
      </c>
      <c r="D31" s="5" t="s">
        <v>1137</v>
      </c>
      <c r="E31" s="5" t="s">
        <v>1138</v>
      </c>
      <c r="F31" s="5" t="s">
        <v>1139</v>
      </c>
      <c r="G31" s="5" t="s">
        <v>1140</v>
      </c>
      <c r="J31" s="5" t="s">
        <v>1623</v>
      </c>
    </row>
    <row r="32" spans="1:10">
      <c r="A32" s="5">
        <v>31</v>
      </c>
      <c r="B32" s="5" t="s">
        <v>1033</v>
      </c>
      <c r="C32" s="5" t="s">
        <v>66</v>
      </c>
      <c r="D32" s="5" t="s">
        <v>1141</v>
      </c>
      <c r="E32" s="5" t="s">
        <v>1142</v>
      </c>
      <c r="F32" s="5" t="s">
        <v>1143</v>
      </c>
      <c r="G32" s="5" t="s">
        <v>1067</v>
      </c>
      <c r="J32" s="5" t="s">
        <v>1623</v>
      </c>
    </row>
    <row r="33" spans="1:10">
      <c r="A33" s="5">
        <v>32</v>
      </c>
      <c r="B33" s="5" t="s">
        <v>1033</v>
      </c>
      <c r="C33" s="5" t="s">
        <v>66</v>
      </c>
      <c r="D33" s="5" t="s">
        <v>1144</v>
      </c>
      <c r="E33" s="5" t="s">
        <v>1145</v>
      </c>
      <c r="F33" s="5" t="s">
        <v>1146</v>
      </c>
      <c r="G33" s="5" t="s">
        <v>1147</v>
      </c>
      <c r="J33" s="5" t="s">
        <v>1623</v>
      </c>
    </row>
    <row r="34" spans="1:10">
      <c r="A34" s="5">
        <v>33</v>
      </c>
      <c r="B34" s="5" t="s">
        <v>1033</v>
      </c>
      <c r="C34" s="5" t="s">
        <v>66</v>
      </c>
      <c r="D34" s="5" t="s">
        <v>1148</v>
      </c>
      <c r="E34" s="5" t="s">
        <v>1149</v>
      </c>
      <c r="F34" s="5" t="s">
        <v>1150</v>
      </c>
      <c r="G34" s="5" t="s">
        <v>1053</v>
      </c>
      <c r="J34" s="5" t="s">
        <v>1623</v>
      </c>
    </row>
    <row r="35" spans="1:10">
      <c r="A35" s="5">
        <v>34</v>
      </c>
      <c r="B35" s="5" t="s">
        <v>1033</v>
      </c>
      <c r="C35" s="5" t="s">
        <v>66</v>
      </c>
      <c r="D35" s="5" t="s">
        <v>1151</v>
      </c>
      <c r="E35" s="5" t="s">
        <v>1152</v>
      </c>
      <c r="F35" s="5" t="s">
        <v>1153</v>
      </c>
      <c r="G35" s="5" t="s">
        <v>1045</v>
      </c>
      <c r="J35" s="5" t="s">
        <v>1623</v>
      </c>
    </row>
    <row r="36" spans="1:10">
      <c r="A36" s="5">
        <v>35</v>
      </c>
      <c r="B36" s="5" t="s">
        <v>1033</v>
      </c>
      <c r="C36" s="5" t="s">
        <v>66</v>
      </c>
      <c r="D36" s="5" t="s">
        <v>1154</v>
      </c>
      <c r="E36" s="5" t="s">
        <v>1155</v>
      </c>
      <c r="F36" s="5" t="s">
        <v>1156</v>
      </c>
      <c r="G36" s="5" t="s">
        <v>1100</v>
      </c>
      <c r="J36" s="5" t="s">
        <v>1623</v>
      </c>
    </row>
    <row r="37" spans="1:10">
      <c r="A37" s="5">
        <v>36</v>
      </c>
      <c r="B37" s="5" t="s">
        <v>1033</v>
      </c>
      <c r="C37" s="5" t="s">
        <v>66</v>
      </c>
      <c r="D37" s="5" t="s">
        <v>1157</v>
      </c>
      <c r="E37" s="5" t="s">
        <v>1158</v>
      </c>
      <c r="F37" s="5" t="s">
        <v>1159</v>
      </c>
      <c r="G37" s="5" t="s">
        <v>1037</v>
      </c>
      <c r="H37" s="5" t="s">
        <v>1160</v>
      </c>
      <c r="J37" s="5" t="s">
        <v>1623</v>
      </c>
    </row>
    <row r="38" spans="1:10">
      <c r="A38" s="5">
        <v>37</v>
      </c>
      <c r="B38" s="5" t="s">
        <v>1033</v>
      </c>
      <c r="C38" s="5" t="s">
        <v>66</v>
      </c>
      <c r="D38" s="5" t="s">
        <v>1161</v>
      </c>
      <c r="E38" s="5" t="s">
        <v>1162</v>
      </c>
      <c r="F38" s="5" t="s">
        <v>1163</v>
      </c>
      <c r="G38" s="5" t="s">
        <v>1078</v>
      </c>
      <c r="J38" s="5" t="s">
        <v>1623</v>
      </c>
    </row>
    <row r="39" spans="1:10">
      <c r="A39" s="5">
        <v>38</v>
      </c>
      <c r="B39" s="5" t="s">
        <v>1033</v>
      </c>
      <c r="C39" s="5" t="s">
        <v>66</v>
      </c>
      <c r="D39" s="5" t="s">
        <v>1164</v>
      </c>
      <c r="E39" s="5" t="s">
        <v>1165</v>
      </c>
      <c r="F39" s="5" t="s">
        <v>1166</v>
      </c>
      <c r="G39" s="5" t="s">
        <v>1041</v>
      </c>
      <c r="J39" s="5" t="s">
        <v>1623</v>
      </c>
    </row>
    <row r="40" spans="1:10">
      <c r="A40" s="5">
        <v>39</v>
      </c>
      <c r="B40" s="5" t="s">
        <v>1033</v>
      </c>
      <c r="C40" s="5" t="s">
        <v>66</v>
      </c>
      <c r="D40" s="5" t="s">
        <v>1167</v>
      </c>
      <c r="E40" s="5" t="s">
        <v>1168</v>
      </c>
      <c r="F40" s="5" t="s">
        <v>1169</v>
      </c>
      <c r="G40" s="5" t="s">
        <v>1078</v>
      </c>
      <c r="J40" s="5" t="s">
        <v>1623</v>
      </c>
    </row>
    <row r="41" spans="1:10">
      <c r="A41" s="5">
        <v>40</v>
      </c>
      <c r="B41" s="5" t="s">
        <v>1033</v>
      </c>
      <c r="C41" s="5" t="s">
        <v>66</v>
      </c>
      <c r="D41" s="5" t="s">
        <v>1170</v>
      </c>
      <c r="E41" s="5" t="s">
        <v>1171</v>
      </c>
      <c r="F41" s="5" t="s">
        <v>1172</v>
      </c>
      <c r="G41" s="5" t="s">
        <v>1173</v>
      </c>
      <c r="J41" s="5" t="s">
        <v>1623</v>
      </c>
    </row>
    <row r="42" spans="1:10">
      <c r="A42" s="5">
        <v>41</v>
      </c>
      <c r="B42" s="5" t="s">
        <v>1033</v>
      </c>
      <c r="C42" s="5" t="s">
        <v>66</v>
      </c>
      <c r="D42" s="5" t="s">
        <v>1174</v>
      </c>
      <c r="E42" s="5" t="s">
        <v>1175</v>
      </c>
      <c r="F42" s="5" t="s">
        <v>1176</v>
      </c>
      <c r="G42" s="5" t="s">
        <v>1037</v>
      </c>
      <c r="J42" s="5" t="s">
        <v>1623</v>
      </c>
    </row>
    <row r="43" spans="1:10">
      <c r="A43" s="5">
        <v>42</v>
      </c>
      <c r="B43" s="5" t="s">
        <v>1033</v>
      </c>
      <c r="C43" s="5" t="s">
        <v>66</v>
      </c>
      <c r="D43" s="5" t="s">
        <v>1177</v>
      </c>
      <c r="E43" s="5" t="s">
        <v>1178</v>
      </c>
      <c r="F43" s="5" t="s">
        <v>1179</v>
      </c>
      <c r="G43" s="5" t="s">
        <v>1053</v>
      </c>
      <c r="J43" s="5" t="s">
        <v>1623</v>
      </c>
    </row>
    <row r="44" spans="1:10">
      <c r="A44" s="5">
        <v>43</v>
      </c>
      <c r="B44" s="5" t="s">
        <v>1033</v>
      </c>
      <c r="C44" s="5" t="s">
        <v>66</v>
      </c>
      <c r="D44" s="5" t="s">
        <v>1180</v>
      </c>
      <c r="E44" s="5" t="s">
        <v>1181</v>
      </c>
      <c r="F44" s="5" t="s">
        <v>1070</v>
      </c>
      <c r="G44" s="5" t="s">
        <v>1182</v>
      </c>
      <c r="H44" s="5" t="s">
        <v>1183</v>
      </c>
      <c r="J44" s="5" t="s">
        <v>1623</v>
      </c>
    </row>
    <row r="45" spans="1:10">
      <c r="A45" s="5">
        <v>44</v>
      </c>
      <c r="B45" s="5" t="s">
        <v>1033</v>
      </c>
      <c r="C45" s="5" t="s">
        <v>66</v>
      </c>
      <c r="D45" s="5" t="s">
        <v>1184</v>
      </c>
      <c r="E45" s="5" t="s">
        <v>1185</v>
      </c>
      <c r="F45" s="5" t="s">
        <v>1186</v>
      </c>
      <c r="G45" s="5" t="s">
        <v>1078</v>
      </c>
      <c r="J45" s="5" t="s">
        <v>1623</v>
      </c>
    </row>
    <row r="46" spans="1:10">
      <c r="A46" s="5">
        <v>45</v>
      </c>
      <c r="B46" s="5" t="s">
        <v>1033</v>
      </c>
      <c r="C46" s="5" t="s">
        <v>66</v>
      </c>
      <c r="D46" s="5" t="s">
        <v>1187</v>
      </c>
      <c r="E46" s="5" t="s">
        <v>1188</v>
      </c>
      <c r="F46" s="5" t="s">
        <v>1189</v>
      </c>
      <c r="G46" s="5" t="s">
        <v>1190</v>
      </c>
      <c r="J46" s="5" t="s">
        <v>1623</v>
      </c>
    </row>
    <row r="47" spans="1:10">
      <c r="A47" s="5">
        <v>46</v>
      </c>
      <c r="B47" s="5" t="s">
        <v>1033</v>
      </c>
      <c r="C47" s="5" t="s">
        <v>66</v>
      </c>
      <c r="D47" s="5" t="s">
        <v>1191</v>
      </c>
      <c r="E47" s="5" t="s">
        <v>1192</v>
      </c>
      <c r="F47" s="5" t="s">
        <v>1193</v>
      </c>
      <c r="G47" s="5" t="s">
        <v>1045</v>
      </c>
      <c r="J47" s="5" t="s">
        <v>1623</v>
      </c>
    </row>
    <row r="48" spans="1:10">
      <c r="A48" s="5">
        <v>47</v>
      </c>
      <c r="B48" s="5" t="s">
        <v>1033</v>
      </c>
      <c r="C48" s="5" t="s">
        <v>66</v>
      </c>
      <c r="D48" s="5" t="s">
        <v>1194</v>
      </c>
      <c r="E48" s="5" t="s">
        <v>1195</v>
      </c>
      <c r="F48" s="5" t="s">
        <v>1196</v>
      </c>
      <c r="G48" s="5" t="s">
        <v>1132</v>
      </c>
      <c r="J48" s="5" t="s">
        <v>1623</v>
      </c>
    </row>
    <row r="49" spans="1:10">
      <c r="A49" s="5">
        <v>48</v>
      </c>
      <c r="B49" s="5" t="s">
        <v>1033</v>
      </c>
      <c r="C49" s="5" t="s">
        <v>66</v>
      </c>
      <c r="D49" s="5" t="s">
        <v>1197</v>
      </c>
      <c r="E49" s="5" t="s">
        <v>1198</v>
      </c>
      <c r="F49" s="5" t="s">
        <v>1199</v>
      </c>
      <c r="G49" s="5" t="s">
        <v>1132</v>
      </c>
      <c r="J49" s="5" t="s">
        <v>1623</v>
      </c>
    </row>
    <row r="50" spans="1:10">
      <c r="A50" s="5">
        <v>49</v>
      </c>
      <c r="B50" s="5" t="s">
        <v>1033</v>
      </c>
      <c r="C50" s="5" t="s">
        <v>66</v>
      </c>
      <c r="D50" s="5" t="s">
        <v>1200</v>
      </c>
      <c r="E50" s="5" t="s">
        <v>1201</v>
      </c>
      <c r="F50" s="5" t="s">
        <v>1202</v>
      </c>
      <c r="G50" s="5" t="s">
        <v>1049</v>
      </c>
      <c r="J50" s="5" t="s">
        <v>1623</v>
      </c>
    </row>
    <row r="51" spans="1:10">
      <c r="A51" s="5">
        <v>50</v>
      </c>
      <c r="B51" s="5" t="s">
        <v>1033</v>
      </c>
      <c r="C51" s="5" t="s">
        <v>66</v>
      </c>
      <c r="D51" s="5" t="s">
        <v>1203</v>
      </c>
      <c r="E51" s="5" t="s">
        <v>1204</v>
      </c>
      <c r="F51" s="5" t="s">
        <v>1205</v>
      </c>
      <c r="G51" s="5" t="s">
        <v>1132</v>
      </c>
      <c r="J51" s="5" t="s">
        <v>1623</v>
      </c>
    </row>
    <row r="52" spans="1:10">
      <c r="A52" s="5">
        <v>51</v>
      </c>
      <c r="B52" s="5" t="s">
        <v>1033</v>
      </c>
      <c r="C52" s="5" t="s">
        <v>66</v>
      </c>
      <c r="D52" s="5" t="s">
        <v>1206</v>
      </c>
      <c r="E52" s="5" t="s">
        <v>1207</v>
      </c>
      <c r="F52" s="5" t="s">
        <v>1208</v>
      </c>
      <c r="G52" s="5" t="s">
        <v>1132</v>
      </c>
      <c r="J52" s="5" t="s">
        <v>1623</v>
      </c>
    </row>
    <row r="53" spans="1:10">
      <c r="A53" s="5">
        <v>52</v>
      </c>
      <c r="B53" s="5" t="s">
        <v>1033</v>
      </c>
      <c r="C53" s="5" t="s">
        <v>66</v>
      </c>
      <c r="D53" s="5" t="s">
        <v>1209</v>
      </c>
      <c r="E53" s="5" t="s">
        <v>1210</v>
      </c>
      <c r="F53" s="5" t="s">
        <v>1211</v>
      </c>
      <c r="G53" s="5" t="s">
        <v>1104</v>
      </c>
      <c r="J53" s="5" t="s">
        <v>1623</v>
      </c>
    </row>
    <row r="54" spans="1:10">
      <c r="A54" s="5">
        <v>53</v>
      </c>
      <c r="B54" s="5" t="s">
        <v>1033</v>
      </c>
      <c r="C54" s="5" t="s">
        <v>66</v>
      </c>
      <c r="D54" s="5" t="s">
        <v>1212</v>
      </c>
      <c r="E54" s="5" t="s">
        <v>1213</v>
      </c>
      <c r="F54" s="5" t="s">
        <v>1214</v>
      </c>
      <c r="G54" s="5" t="s">
        <v>1104</v>
      </c>
      <c r="J54" s="5" t="s">
        <v>1623</v>
      </c>
    </row>
    <row r="55" spans="1:10">
      <c r="A55" s="5">
        <v>54</v>
      </c>
      <c r="B55" s="5" t="s">
        <v>1033</v>
      </c>
      <c r="C55" s="5" t="s">
        <v>66</v>
      </c>
      <c r="D55" s="5" t="s">
        <v>1215</v>
      </c>
      <c r="E55" s="5" t="s">
        <v>1216</v>
      </c>
      <c r="F55" s="5" t="s">
        <v>1217</v>
      </c>
      <c r="G55" s="5" t="s">
        <v>1037</v>
      </c>
      <c r="J55" s="5" t="s">
        <v>1623</v>
      </c>
    </row>
    <row r="56" spans="1:10">
      <c r="A56" s="5">
        <v>55</v>
      </c>
      <c r="B56" s="5" t="s">
        <v>1033</v>
      </c>
      <c r="C56" s="5" t="s">
        <v>66</v>
      </c>
      <c r="D56" s="5" t="s">
        <v>1218</v>
      </c>
      <c r="E56" s="5" t="s">
        <v>1219</v>
      </c>
      <c r="F56" s="5" t="s">
        <v>1220</v>
      </c>
      <c r="G56" s="5" t="s">
        <v>1221</v>
      </c>
      <c r="J56" s="5" t="s">
        <v>1623</v>
      </c>
    </row>
    <row r="57" spans="1:10">
      <c r="A57" s="5">
        <v>56</v>
      </c>
      <c r="B57" s="5" t="s">
        <v>1033</v>
      </c>
      <c r="C57" s="5" t="s">
        <v>66</v>
      </c>
      <c r="D57" s="5" t="s">
        <v>1222</v>
      </c>
      <c r="E57" s="5" t="s">
        <v>1223</v>
      </c>
      <c r="F57" s="5" t="s">
        <v>1224</v>
      </c>
      <c r="G57" s="5" t="s">
        <v>1225</v>
      </c>
      <c r="J57" s="5" t="s">
        <v>1623</v>
      </c>
    </row>
    <row r="58" spans="1:10">
      <c r="A58" s="5">
        <v>57</v>
      </c>
      <c r="B58" s="5" t="s">
        <v>1033</v>
      </c>
      <c r="C58" s="5" t="s">
        <v>66</v>
      </c>
      <c r="D58" s="5" t="s">
        <v>1226</v>
      </c>
      <c r="E58" s="5" t="s">
        <v>1227</v>
      </c>
      <c r="F58" s="5" t="s">
        <v>1228</v>
      </c>
      <c r="G58" s="5" t="s">
        <v>1229</v>
      </c>
      <c r="J58" s="5" t="s">
        <v>1623</v>
      </c>
    </row>
    <row r="59" spans="1:10">
      <c r="A59" s="5">
        <v>58</v>
      </c>
      <c r="B59" s="5" t="s">
        <v>1033</v>
      </c>
      <c r="C59" s="5" t="s">
        <v>66</v>
      </c>
      <c r="D59" s="5" t="s">
        <v>1230</v>
      </c>
      <c r="E59" s="5" t="s">
        <v>1231</v>
      </c>
      <c r="F59" s="5" t="s">
        <v>1232</v>
      </c>
      <c r="G59" s="5" t="s">
        <v>1115</v>
      </c>
      <c r="J59" s="5" t="s">
        <v>1623</v>
      </c>
    </row>
    <row r="60" spans="1:10">
      <c r="A60" s="5">
        <v>59</v>
      </c>
      <c r="B60" s="5" t="s">
        <v>1033</v>
      </c>
      <c r="C60" s="5" t="s">
        <v>66</v>
      </c>
      <c r="D60" s="5" t="s">
        <v>1233</v>
      </c>
      <c r="E60" s="5" t="s">
        <v>1234</v>
      </c>
      <c r="F60" s="5" t="s">
        <v>1235</v>
      </c>
      <c r="G60" s="5" t="s">
        <v>1053</v>
      </c>
      <c r="J60" s="5" t="s">
        <v>1623</v>
      </c>
    </row>
    <row r="61" spans="1:10">
      <c r="A61" s="5">
        <v>60</v>
      </c>
      <c r="B61" s="5" t="s">
        <v>1033</v>
      </c>
      <c r="C61" s="5" t="s">
        <v>66</v>
      </c>
      <c r="D61" s="5" t="s">
        <v>1236</v>
      </c>
      <c r="E61" s="5" t="s">
        <v>1237</v>
      </c>
      <c r="F61" s="5" t="s">
        <v>1238</v>
      </c>
      <c r="G61" s="5" t="s">
        <v>1239</v>
      </c>
      <c r="J61" s="5" t="s">
        <v>1623</v>
      </c>
    </row>
    <row r="62" spans="1:10">
      <c r="A62" s="5">
        <v>61</v>
      </c>
      <c r="B62" s="5" t="s">
        <v>1033</v>
      </c>
      <c r="C62" s="5" t="s">
        <v>66</v>
      </c>
      <c r="D62" s="5" t="s">
        <v>1240</v>
      </c>
      <c r="E62" s="5" t="s">
        <v>1241</v>
      </c>
      <c r="F62" s="5" t="s">
        <v>1242</v>
      </c>
      <c r="G62" s="5" t="s">
        <v>1100</v>
      </c>
      <c r="I62" s="5" t="s">
        <v>1243</v>
      </c>
      <c r="J62" s="5" t="s">
        <v>1623</v>
      </c>
    </row>
    <row r="63" spans="1:10">
      <c r="A63" s="5">
        <v>62</v>
      </c>
      <c r="B63" s="5" t="s">
        <v>1033</v>
      </c>
      <c r="C63" s="5" t="s">
        <v>66</v>
      </c>
      <c r="D63" s="5" t="s">
        <v>1244</v>
      </c>
      <c r="E63" s="5" t="s">
        <v>1245</v>
      </c>
      <c r="F63" s="5" t="s">
        <v>1246</v>
      </c>
      <c r="G63" s="5" t="s">
        <v>1247</v>
      </c>
      <c r="J63" s="5" t="s">
        <v>1623</v>
      </c>
    </row>
    <row r="64" spans="1:10">
      <c r="A64" s="5">
        <v>63</v>
      </c>
      <c r="B64" s="5" t="s">
        <v>1033</v>
      </c>
      <c r="C64" s="5" t="s">
        <v>66</v>
      </c>
      <c r="D64" s="5" t="s">
        <v>1248</v>
      </c>
      <c r="E64" s="5" t="s">
        <v>1249</v>
      </c>
      <c r="F64" s="5" t="s">
        <v>1250</v>
      </c>
      <c r="G64" s="5" t="s">
        <v>1053</v>
      </c>
      <c r="J64" s="5" t="s">
        <v>1623</v>
      </c>
    </row>
    <row r="65" spans="1:10">
      <c r="A65" s="5">
        <v>64</v>
      </c>
      <c r="B65" s="5" t="s">
        <v>1033</v>
      </c>
      <c r="C65" s="5" t="s">
        <v>66</v>
      </c>
      <c r="D65" s="5" t="s">
        <v>1251</v>
      </c>
      <c r="E65" s="5" t="s">
        <v>1252</v>
      </c>
      <c r="F65" s="5" t="s">
        <v>1253</v>
      </c>
      <c r="G65" s="5" t="s">
        <v>1254</v>
      </c>
      <c r="J65" s="5" t="s">
        <v>1623</v>
      </c>
    </row>
    <row r="66" spans="1:10">
      <c r="A66" s="5">
        <v>65</v>
      </c>
      <c r="B66" s="5" t="s">
        <v>1033</v>
      </c>
      <c r="C66" s="5" t="s">
        <v>66</v>
      </c>
      <c r="D66" s="5" t="s">
        <v>1255</v>
      </c>
      <c r="E66" s="5" t="s">
        <v>1256</v>
      </c>
      <c r="F66" s="5" t="s">
        <v>1257</v>
      </c>
      <c r="G66" s="5" t="s">
        <v>1045</v>
      </c>
      <c r="J66" s="5" t="s">
        <v>1623</v>
      </c>
    </row>
    <row r="67" spans="1:10">
      <c r="A67" s="5">
        <v>66</v>
      </c>
      <c r="B67" s="5" t="s">
        <v>1033</v>
      </c>
      <c r="C67" s="5" t="s">
        <v>66</v>
      </c>
      <c r="D67" s="5" t="s">
        <v>1258</v>
      </c>
      <c r="E67" s="5" t="s">
        <v>1259</v>
      </c>
      <c r="F67" s="5" t="s">
        <v>1260</v>
      </c>
      <c r="G67" s="5" t="s">
        <v>1063</v>
      </c>
      <c r="J67" s="5" t="s">
        <v>1623</v>
      </c>
    </row>
    <row r="68" spans="1:10">
      <c r="A68" s="5">
        <v>67</v>
      </c>
      <c r="B68" s="5" t="s">
        <v>1033</v>
      </c>
      <c r="C68" s="5" t="s">
        <v>66</v>
      </c>
      <c r="D68" s="5" t="s">
        <v>1261</v>
      </c>
      <c r="E68" s="5" t="s">
        <v>1262</v>
      </c>
      <c r="F68" s="5" t="s">
        <v>1263</v>
      </c>
      <c r="G68" s="5" t="s">
        <v>1104</v>
      </c>
      <c r="J68" s="5" t="s">
        <v>1623</v>
      </c>
    </row>
    <row r="69" spans="1:10">
      <c r="A69" s="5">
        <v>68</v>
      </c>
      <c r="B69" s="5" t="s">
        <v>1033</v>
      </c>
      <c r="C69" s="5" t="s">
        <v>66</v>
      </c>
      <c r="D69" s="5" t="s">
        <v>1264</v>
      </c>
      <c r="E69" s="5" t="s">
        <v>1265</v>
      </c>
      <c r="F69" s="5" t="s">
        <v>1266</v>
      </c>
      <c r="G69" s="5" t="s">
        <v>1045</v>
      </c>
      <c r="J69" s="5" t="s">
        <v>1623</v>
      </c>
    </row>
    <row r="70" spans="1:10">
      <c r="A70" s="5">
        <v>69</v>
      </c>
      <c r="B70" s="5" t="s">
        <v>1033</v>
      </c>
      <c r="C70" s="5" t="s">
        <v>66</v>
      </c>
      <c r="D70" s="5" t="s">
        <v>1267</v>
      </c>
      <c r="E70" s="5" t="s">
        <v>1268</v>
      </c>
      <c r="F70" s="5" t="s">
        <v>1269</v>
      </c>
      <c r="G70" s="5" t="s">
        <v>1136</v>
      </c>
      <c r="J70" s="5" t="s">
        <v>1623</v>
      </c>
    </row>
    <row r="71" spans="1:10">
      <c r="A71" s="5">
        <v>70</v>
      </c>
      <c r="B71" s="5" t="s">
        <v>1033</v>
      </c>
      <c r="C71" s="5" t="s">
        <v>66</v>
      </c>
      <c r="D71" s="5" t="s">
        <v>1270</v>
      </c>
      <c r="E71" s="5" t="s">
        <v>1271</v>
      </c>
      <c r="F71" s="5" t="s">
        <v>1272</v>
      </c>
      <c r="G71" s="5" t="s">
        <v>1053</v>
      </c>
      <c r="J71" s="5" t="s">
        <v>1623</v>
      </c>
    </row>
    <row r="72" spans="1:10">
      <c r="A72" s="5">
        <v>71</v>
      </c>
      <c r="B72" s="5" t="s">
        <v>1033</v>
      </c>
      <c r="C72" s="5" t="s">
        <v>66</v>
      </c>
      <c r="D72" s="5" t="s">
        <v>1273</v>
      </c>
      <c r="E72" s="5" t="s">
        <v>1274</v>
      </c>
      <c r="F72" s="5" t="s">
        <v>1275</v>
      </c>
      <c r="G72" s="5" t="s">
        <v>1229</v>
      </c>
      <c r="J72" s="5" t="s">
        <v>1623</v>
      </c>
    </row>
    <row r="73" spans="1:10">
      <c r="A73" s="5">
        <v>72</v>
      </c>
      <c r="B73" s="5" t="s">
        <v>1033</v>
      </c>
      <c r="C73" s="5" t="s">
        <v>66</v>
      </c>
      <c r="D73" s="5" t="s">
        <v>1276</v>
      </c>
      <c r="E73" s="5" t="s">
        <v>1277</v>
      </c>
      <c r="F73" s="5" t="s">
        <v>1278</v>
      </c>
      <c r="G73" s="5" t="s">
        <v>1221</v>
      </c>
      <c r="J73" s="5" t="s">
        <v>1623</v>
      </c>
    </row>
    <row r="74" spans="1:10">
      <c r="A74" s="5">
        <v>73</v>
      </c>
      <c r="B74" s="5" t="s">
        <v>1033</v>
      </c>
      <c r="C74" s="5" t="s">
        <v>66</v>
      </c>
      <c r="D74" s="5" t="s">
        <v>1279</v>
      </c>
      <c r="E74" s="5" t="s">
        <v>1280</v>
      </c>
      <c r="F74" s="5" t="s">
        <v>1281</v>
      </c>
      <c r="G74" s="5" t="s">
        <v>1041</v>
      </c>
      <c r="J74" s="5" t="s">
        <v>1623</v>
      </c>
    </row>
    <row r="75" spans="1:10">
      <c r="A75" s="5">
        <v>74</v>
      </c>
      <c r="B75" s="5" t="s">
        <v>1033</v>
      </c>
      <c r="C75" s="5" t="s">
        <v>66</v>
      </c>
      <c r="D75" s="5" t="s">
        <v>1282</v>
      </c>
      <c r="E75" s="5" t="s">
        <v>1283</v>
      </c>
      <c r="F75" s="5" t="s">
        <v>1284</v>
      </c>
      <c r="G75" s="5" t="s">
        <v>1049</v>
      </c>
      <c r="J75" s="5" t="s">
        <v>1623</v>
      </c>
    </row>
    <row r="76" spans="1:10">
      <c r="A76" s="5">
        <v>75</v>
      </c>
      <c r="B76" s="5" t="s">
        <v>1033</v>
      </c>
      <c r="C76" s="5" t="s">
        <v>66</v>
      </c>
      <c r="D76" s="5" t="s">
        <v>1285</v>
      </c>
      <c r="E76" s="5" t="s">
        <v>1286</v>
      </c>
      <c r="F76" s="5" t="s">
        <v>1287</v>
      </c>
      <c r="G76" s="5" t="s">
        <v>1045</v>
      </c>
      <c r="J76" s="5" t="s">
        <v>1623</v>
      </c>
    </row>
    <row r="77" spans="1:10">
      <c r="A77" s="5">
        <v>76</v>
      </c>
      <c r="B77" s="5" t="s">
        <v>1033</v>
      </c>
      <c r="C77" s="5" t="s">
        <v>66</v>
      </c>
      <c r="D77" s="5" t="s">
        <v>1288</v>
      </c>
      <c r="E77" s="5" t="s">
        <v>1289</v>
      </c>
      <c r="F77" s="5" t="s">
        <v>1290</v>
      </c>
      <c r="G77" s="5" t="s">
        <v>1221</v>
      </c>
      <c r="J77" s="5" t="s">
        <v>1623</v>
      </c>
    </row>
    <row r="78" spans="1:10">
      <c r="A78" s="5">
        <v>77</v>
      </c>
      <c r="B78" s="5" t="s">
        <v>1033</v>
      </c>
      <c r="C78" s="5" t="s">
        <v>66</v>
      </c>
      <c r="D78" s="5" t="s">
        <v>1291</v>
      </c>
      <c r="E78" s="5" t="s">
        <v>1292</v>
      </c>
      <c r="F78" s="5" t="s">
        <v>1293</v>
      </c>
      <c r="G78" s="5" t="s">
        <v>1041</v>
      </c>
      <c r="J78" s="5" t="s">
        <v>1623</v>
      </c>
    </row>
    <row r="79" spans="1:10">
      <c r="A79" s="5">
        <v>78</v>
      </c>
      <c r="B79" s="5" t="s">
        <v>1033</v>
      </c>
      <c r="C79" s="5" t="s">
        <v>66</v>
      </c>
      <c r="D79" s="5" t="s">
        <v>1294</v>
      </c>
      <c r="E79" s="5" t="s">
        <v>1295</v>
      </c>
      <c r="F79" s="5" t="s">
        <v>1296</v>
      </c>
      <c r="G79" s="5" t="s">
        <v>1053</v>
      </c>
      <c r="J79" s="5" t="s">
        <v>1623</v>
      </c>
    </row>
    <row r="80" spans="1:10">
      <c r="A80" s="5">
        <v>79</v>
      </c>
      <c r="B80" s="5" t="s">
        <v>1033</v>
      </c>
      <c r="C80" s="5" t="s">
        <v>66</v>
      </c>
      <c r="D80" s="5" t="s">
        <v>1297</v>
      </c>
      <c r="E80" s="5" t="s">
        <v>1298</v>
      </c>
      <c r="F80" s="5" t="s">
        <v>1299</v>
      </c>
      <c r="G80" s="5" t="s">
        <v>1045</v>
      </c>
      <c r="J80" s="5" t="s">
        <v>1623</v>
      </c>
    </row>
    <row r="81" spans="1:10">
      <c r="A81" s="5">
        <v>80</v>
      </c>
      <c r="B81" s="5" t="s">
        <v>1033</v>
      </c>
      <c r="C81" s="5" t="s">
        <v>66</v>
      </c>
      <c r="D81" s="5" t="s">
        <v>1300</v>
      </c>
      <c r="E81" s="5" t="s">
        <v>1301</v>
      </c>
      <c r="F81" s="5" t="s">
        <v>1302</v>
      </c>
      <c r="G81" s="5" t="s">
        <v>1049</v>
      </c>
      <c r="J81" s="5" t="s">
        <v>1623</v>
      </c>
    </row>
    <row r="82" spans="1:10">
      <c r="A82" s="5">
        <v>81</v>
      </c>
      <c r="B82" s="5" t="s">
        <v>1033</v>
      </c>
      <c r="C82" s="5" t="s">
        <v>66</v>
      </c>
      <c r="D82" s="5" t="s">
        <v>1303</v>
      </c>
      <c r="E82" s="5" t="s">
        <v>1304</v>
      </c>
      <c r="F82" s="5" t="s">
        <v>1305</v>
      </c>
      <c r="G82" s="5" t="s">
        <v>1190</v>
      </c>
      <c r="J82" s="5" t="s">
        <v>1623</v>
      </c>
    </row>
    <row r="83" spans="1:10">
      <c r="A83" s="5">
        <v>82</v>
      </c>
      <c r="B83" s="5" t="s">
        <v>1033</v>
      </c>
      <c r="C83" s="5" t="s">
        <v>66</v>
      </c>
      <c r="D83" s="5" t="s">
        <v>1306</v>
      </c>
      <c r="E83" s="5" t="s">
        <v>1307</v>
      </c>
      <c r="F83" s="5" t="s">
        <v>1308</v>
      </c>
      <c r="G83" s="5" t="s">
        <v>1045</v>
      </c>
      <c r="J83" s="5" t="s">
        <v>1623</v>
      </c>
    </row>
    <row r="84" spans="1:10">
      <c r="A84" s="5">
        <v>83</v>
      </c>
      <c r="B84" s="5" t="s">
        <v>1033</v>
      </c>
      <c r="C84" s="5" t="s">
        <v>66</v>
      </c>
      <c r="D84" s="5" t="s">
        <v>1309</v>
      </c>
      <c r="E84" s="5" t="s">
        <v>1310</v>
      </c>
      <c r="F84" s="5" t="s">
        <v>1311</v>
      </c>
      <c r="G84" s="5" t="s">
        <v>1045</v>
      </c>
      <c r="J84" s="5" t="s">
        <v>1623</v>
      </c>
    </row>
    <row r="85" spans="1:10">
      <c r="A85" s="5">
        <v>84</v>
      </c>
      <c r="B85" s="5" t="s">
        <v>1033</v>
      </c>
      <c r="C85" s="5" t="s">
        <v>66</v>
      </c>
      <c r="D85" s="5" t="s">
        <v>1312</v>
      </c>
      <c r="E85" s="5" t="s">
        <v>1313</v>
      </c>
      <c r="F85" s="5" t="s">
        <v>1314</v>
      </c>
      <c r="G85" s="5" t="s">
        <v>1100</v>
      </c>
      <c r="J85" s="5" t="s">
        <v>1623</v>
      </c>
    </row>
    <row r="86" spans="1:10">
      <c r="A86" s="5">
        <v>85</v>
      </c>
      <c r="B86" s="5" t="s">
        <v>1033</v>
      </c>
      <c r="C86" s="5" t="s">
        <v>66</v>
      </c>
      <c r="D86" s="5" t="s">
        <v>1315</v>
      </c>
      <c r="E86" s="5" t="s">
        <v>1316</v>
      </c>
      <c r="F86" s="5" t="s">
        <v>1317</v>
      </c>
      <c r="G86" s="5" t="s">
        <v>1053</v>
      </c>
      <c r="J86" s="5" t="s">
        <v>1623</v>
      </c>
    </row>
    <row r="87" spans="1:10">
      <c r="A87" s="5">
        <v>86</v>
      </c>
      <c r="B87" s="5" t="s">
        <v>1033</v>
      </c>
      <c r="C87" s="5" t="s">
        <v>66</v>
      </c>
      <c r="D87" s="5" t="s">
        <v>1318</v>
      </c>
      <c r="E87" s="5" t="s">
        <v>1319</v>
      </c>
      <c r="F87" s="5" t="s">
        <v>1320</v>
      </c>
      <c r="G87" s="5" t="s">
        <v>1190</v>
      </c>
      <c r="J87" s="5" t="s">
        <v>1623</v>
      </c>
    </row>
    <row r="88" spans="1:10">
      <c r="A88" s="5">
        <v>87</v>
      </c>
      <c r="B88" s="5" t="s">
        <v>1033</v>
      </c>
      <c r="C88" s="5" t="s">
        <v>66</v>
      </c>
      <c r="D88" s="5" t="s">
        <v>1321</v>
      </c>
      <c r="E88" s="5" t="s">
        <v>1322</v>
      </c>
      <c r="F88" s="5" t="s">
        <v>1323</v>
      </c>
      <c r="G88" s="5" t="s">
        <v>1045</v>
      </c>
      <c r="J88" s="5" t="s">
        <v>1623</v>
      </c>
    </row>
    <row r="89" spans="1:10">
      <c r="A89" s="5">
        <v>88</v>
      </c>
      <c r="B89" s="5" t="s">
        <v>1033</v>
      </c>
      <c r="C89" s="5" t="s">
        <v>66</v>
      </c>
      <c r="D89" s="5" t="s">
        <v>1324</v>
      </c>
      <c r="E89" s="5" t="s">
        <v>1325</v>
      </c>
      <c r="F89" s="5" t="s">
        <v>1326</v>
      </c>
      <c r="G89" s="5" t="s">
        <v>1041</v>
      </c>
      <c r="J89" s="5" t="s">
        <v>1623</v>
      </c>
    </row>
    <row r="90" spans="1:10">
      <c r="A90" s="5">
        <v>89</v>
      </c>
      <c r="B90" s="5" t="s">
        <v>1033</v>
      </c>
      <c r="C90" s="5" t="s">
        <v>66</v>
      </c>
      <c r="D90" s="5" t="s">
        <v>1327</v>
      </c>
      <c r="E90" s="5" t="s">
        <v>1328</v>
      </c>
      <c r="F90" s="5" t="s">
        <v>1329</v>
      </c>
      <c r="G90" s="5" t="s">
        <v>1049</v>
      </c>
      <c r="J90" s="5" t="s">
        <v>1623</v>
      </c>
    </row>
    <row r="91" spans="1:10">
      <c r="A91" s="5">
        <v>90</v>
      </c>
      <c r="B91" s="5" t="s">
        <v>1033</v>
      </c>
      <c r="C91" s="5" t="s">
        <v>66</v>
      </c>
      <c r="D91" s="5" t="s">
        <v>1332</v>
      </c>
      <c r="E91" s="5" t="s">
        <v>1333</v>
      </c>
      <c r="F91" s="5" t="s">
        <v>1330</v>
      </c>
      <c r="G91" s="5" t="s">
        <v>1334</v>
      </c>
      <c r="H91" s="5" t="s">
        <v>1331</v>
      </c>
      <c r="J91" s="5" t="s">
        <v>1623</v>
      </c>
    </row>
    <row r="92" spans="1:10">
      <c r="A92" s="5">
        <v>91</v>
      </c>
      <c r="B92" s="5" t="s">
        <v>1033</v>
      </c>
      <c r="C92" s="5" t="s">
        <v>66</v>
      </c>
      <c r="D92" s="5" t="s">
        <v>1335</v>
      </c>
      <c r="E92" s="5" t="s">
        <v>1336</v>
      </c>
      <c r="F92" s="5" t="s">
        <v>1337</v>
      </c>
      <c r="G92" s="5" t="s">
        <v>1037</v>
      </c>
      <c r="J92" s="5" t="s">
        <v>1623</v>
      </c>
    </row>
    <row r="93" spans="1:10">
      <c r="A93" s="5">
        <v>92</v>
      </c>
      <c r="B93" s="5" t="s">
        <v>1033</v>
      </c>
      <c r="C93" s="5" t="s">
        <v>66</v>
      </c>
      <c r="D93" s="5" t="s">
        <v>1338</v>
      </c>
      <c r="E93" s="5" t="s">
        <v>1339</v>
      </c>
      <c r="F93" s="5" t="s">
        <v>1340</v>
      </c>
      <c r="G93" s="5" t="s">
        <v>1045</v>
      </c>
      <c r="H93" s="5" t="s">
        <v>1341</v>
      </c>
      <c r="J93" s="5" t="s">
        <v>1623</v>
      </c>
    </row>
    <row r="94" spans="1:10">
      <c r="A94" s="5">
        <v>93</v>
      </c>
      <c r="B94" s="5" t="s">
        <v>1033</v>
      </c>
      <c r="C94" s="5" t="s">
        <v>66</v>
      </c>
      <c r="D94" s="5" t="s">
        <v>1342</v>
      </c>
      <c r="E94" s="5" t="s">
        <v>1343</v>
      </c>
      <c r="F94" s="5" t="s">
        <v>1344</v>
      </c>
      <c r="G94" s="5" t="s">
        <v>1221</v>
      </c>
      <c r="J94" s="5" t="s">
        <v>1623</v>
      </c>
    </row>
    <row r="95" spans="1:10">
      <c r="A95" s="5">
        <v>94</v>
      </c>
      <c r="B95" s="5" t="s">
        <v>1033</v>
      </c>
      <c r="C95" s="5" t="s">
        <v>66</v>
      </c>
      <c r="D95" s="5" t="s">
        <v>1345</v>
      </c>
      <c r="E95" s="5" t="s">
        <v>1346</v>
      </c>
      <c r="F95" s="5" t="s">
        <v>1347</v>
      </c>
      <c r="G95" s="5" t="s">
        <v>1221</v>
      </c>
      <c r="J95" s="5" t="s">
        <v>1623</v>
      </c>
    </row>
    <row r="96" spans="1:10">
      <c r="A96" s="5">
        <v>95</v>
      </c>
      <c r="B96" s="5" t="s">
        <v>1033</v>
      </c>
      <c r="C96" s="5" t="s">
        <v>66</v>
      </c>
      <c r="D96" s="5" t="s">
        <v>1348</v>
      </c>
      <c r="E96" s="5" t="s">
        <v>1349</v>
      </c>
      <c r="F96" s="5" t="s">
        <v>1350</v>
      </c>
      <c r="G96" s="5" t="s">
        <v>1221</v>
      </c>
      <c r="J96" s="5" t="s">
        <v>1623</v>
      </c>
    </row>
    <row r="97" spans="1:10">
      <c r="A97" s="5">
        <v>96</v>
      </c>
      <c r="B97" s="5" t="s">
        <v>1033</v>
      </c>
      <c r="C97" s="5" t="s">
        <v>66</v>
      </c>
      <c r="D97" s="5" t="s">
        <v>1351</v>
      </c>
      <c r="E97" s="5" t="s">
        <v>1352</v>
      </c>
      <c r="F97" s="5" t="s">
        <v>1353</v>
      </c>
      <c r="G97" s="5" t="s">
        <v>1100</v>
      </c>
      <c r="J97" s="5" t="s">
        <v>1623</v>
      </c>
    </row>
    <row r="98" spans="1:10">
      <c r="A98" s="5">
        <v>97</v>
      </c>
      <c r="B98" s="5" t="s">
        <v>1033</v>
      </c>
      <c r="C98" s="5" t="s">
        <v>66</v>
      </c>
      <c r="D98" s="5" t="s">
        <v>1354</v>
      </c>
      <c r="E98" s="5" t="s">
        <v>1355</v>
      </c>
      <c r="F98" s="5" t="s">
        <v>1356</v>
      </c>
      <c r="G98" s="5" t="s">
        <v>1132</v>
      </c>
      <c r="J98" s="5" t="s">
        <v>1623</v>
      </c>
    </row>
    <row r="99" spans="1:10">
      <c r="A99" s="5">
        <v>98</v>
      </c>
      <c r="B99" s="5" t="s">
        <v>1033</v>
      </c>
      <c r="C99" s="5" t="s">
        <v>66</v>
      </c>
      <c r="D99" s="5" t="s">
        <v>1357</v>
      </c>
      <c r="E99" s="5" t="s">
        <v>1358</v>
      </c>
      <c r="F99" s="5" t="s">
        <v>1359</v>
      </c>
      <c r="G99" s="5" t="s">
        <v>1360</v>
      </c>
      <c r="J99" s="5" t="s">
        <v>1623</v>
      </c>
    </row>
    <row r="100" spans="1:10">
      <c r="A100" s="5">
        <v>99</v>
      </c>
      <c r="B100" s="5" t="s">
        <v>1033</v>
      </c>
      <c r="C100" s="5" t="s">
        <v>66</v>
      </c>
      <c r="D100" s="5" t="s">
        <v>1361</v>
      </c>
      <c r="E100" s="5" t="s">
        <v>1362</v>
      </c>
      <c r="F100" s="5" t="s">
        <v>1363</v>
      </c>
      <c r="G100" s="5" t="s">
        <v>1078</v>
      </c>
      <c r="J100" s="5" t="s">
        <v>1623</v>
      </c>
    </row>
    <row r="101" spans="1:10">
      <c r="A101" s="5">
        <v>100</v>
      </c>
      <c r="B101" s="5" t="s">
        <v>1033</v>
      </c>
      <c r="C101" s="5" t="s">
        <v>66</v>
      </c>
      <c r="D101" s="5" t="s">
        <v>1364</v>
      </c>
      <c r="E101" s="5" t="s">
        <v>1365</v>
      </c>
      <c r="F101" s="5" t="s">
        <v>1366</v>
      </c>
      <c r="G101" s="5" t="s">
        <v>1132</v>
      </c>
      <c r="J101" s="5" t="s">
        <v>1623</v>
      </c>
    </row>
    <row r="102" spans="1:10">
      <c r="A102" s="5">
        <v>101</v>
      </c>
      <c r="B102" s="5" t="s">
        <v>1033</v>
      </c>
      <c r="C102" s="5" t="s">
        <v>66</v>
      </c>
      <c r="D102" s="5" t="s">
        <v>1367</v>
      </c>
      <c r="E102" s="5" t="s">
        <v>1368</v>
      </c>
      <c r="F102" s="5" t="s">
        <v>1369</v>
      </c>
      <c r="G102" s="5" t="s">
        <v>1132</v>
      </c>
      <c r="J102" s="5" t="s">
        <v>1623</v>
      </c>
    </row>
    <row r="103" spans="1:10">
      <c r="A103" s="5">
        <v>102</v>
      </c>
      <c r="B103" s="5" t="s">
        <v>1033</v>
      </c>
      <c r="C103" s="5" t="s">
        <v>66</v>
      </c>
      <c r="D103" s="5" t="s">
        <v>1370</v>
      </c>
      <c r="E103" s="5" t="s">
        <v>1371</v>
      </c>
      <c r="F103" s="5" t="s">
        <v>1372</v>
      </c>
      <c r="G103" s="5" t="s">
        <v>1041</v>
      </c>
      <c r="J103" s="5" t="s">
        <v>1623</v>
      </c>
    </row>
    <row r="104" spans="1:10">
      <c r="A104" s="5">
        <v>103</v>
      </c>
      <c r="B104" s="5" t="s">
        <v>1033</v>
      </c>
      <c r="C104" s="5" t="s">
        <v>66</v>
      </c>
      <c r="D104" s="5" t="s">
        <v>1373</v>
      </c>
      <c r="E104" s="5" t="s">
        <v>1374</v>
      </c>
      <c r="F104" s="5" t="s">
        <v>1375</v>
      </c>
      <c r="G104" s="5" t="s">
        <v>1376</v>
      </c>
      <c r="J104" s="5" t="s">
        <v>1623</v>
      </c>
    </row>
    <row r="105" spans="1:10">
      <c r="A105" s="5">
        <v>104</v>
      </c>
      <c r="B105" s="5" t="s">
        <v>1033</v>
      </c>
      <c r="C105" s="5" t="s">
        <v>66</v>
      </c>
      <c r="D105" s="5" t="s">
        <v>1377</v>
      </c>
      <c r="E105" s="5" t="s">
        <v>1378</v>
      </c>
      <c r="F105" s="5" t="s">
        <v>1379</v>
      </c>
      <c r="G105" s="5" t="s">
        <v>1380</v>
      </c>
      <c r="J105" s="5" t="s">
        <v>1623</v>
      </c>
    </row>
    <row r="106" spans="1:10">
      <c r="A106" s="5">
        <v>105</v>
      </c>
      <c r="B106" s="5" t="s">
        <v>1033</v>
      </c>
      <c r="C106" s="5" t="s">
        <v>66</v>
      </c>
      <c r="D106" s="5" t="s">
        <v>1381</v>
      </c>
      <c r="E106" s="5" t="s">
        <v>1382</v>
      </c>
      <c r="F106" s="5" t="s">
        <v>1383</v>
      </c>
      <c r="G106" s="5" t="s">
        <v>1063</v>
      </c>
      <c r="J106" s="5" t="s">
        <v>1623</v>
      </c>
    </row>
    <row r="107" spans="1:10">
      <c r="A107" s="5">
        <v>106</v>
      </c>
      <c r="B107" s="5" t="s">
        <v>1033</v>
      </c>
      <c r="C107" s="5" t="s">
        <v>66</v>
      </c>
      <c r="D107" s="5" t="s">
        <v>1384</v>
      </c>
      <c r="E107" s="5" t="s">
        <v>1385</v>
      </c>
      <c r="F107" s="5" t="s">
        <v>1386</v>
      </c>
      <c r="G107" s="5" t="s">
        <v>1132</v>
      </c>
      <c r="J107" s="5" t="s">
        <v>1623</v>
      </c>
    </row>
    <row r="108" spans="1:10">
      <c r="A108" s="5">
        <v>107</v>
      </c>
      <c r="B108" s="5" t="s">
        <v>1033</v>
      </c>
      <c r="C108" s="5" t="s">
        <v>66</v>
      </c>
      <c r="D108" s="5" t="s">
        <v>1387</v>
      </c>
      <c r="E108" s="5" t="s">
        <v>1388</v>
      </c>
      <c r="F108" s="5" t="s">
        <v>1389</v>
      </c>
      <c r="G108" s="5" t="s">
        <v>1078</v>
      </c>
      <c r="J108" s="5" t="s">
        <v>1623</v>
      </c>
    </row>
    <row r="109" spans="1:10">
      <c r="A109" s="5">
        <v>108</v>
      </c>
      <c r="B109" s="5" t="s">
        <v>1033</v>
      </c>
      <c r="C109" s="5" t="s">
        <v>66</v>
      </c>
      <c r="D109" s="5" t="s">
        <v>1390</v>
      </c>
      <c r="E109" s="5" t="s">
        <v>1391</v>
      </c>
      <c r="F109" s="5" t="s">
        <v>1392</v>
      </c>
      <c r="G109" s="5" t="s">
        <v>1225</v>
      </c>
      <c r="J109" s="5" t="s">
        <v>1623</v>
      </c>
    </row>
    <row r="110" spans="1:10">
      <c r="A110" s="5">
        <v>109</v>
      </c>
      <c r="B110" s="5" t="s">
        <v>1033</v>
      </c>
      <c r="C110" s="5" t="s">
        <v>66</v>
      </c>
      <c r="D110" s="5" t="s">
        <v>1393</v>
      </c>
      <c r="E110" s="5" t="s">
        <v>1394</v>
      </c>
      <c r="F110" s="5" t="s">
        <v>1395</v>
      </c>
      <c r="G110" s="5" t="s">
        <v>1396</v>
      </c>
      <c r="H110" s="5" t="s">
        <v>1397</v>
      </c>
      <c r="J110" s="5" t="s">
        <v>1623</v>
      </c>
    </row>
    <row r="111" spans="1:10">
      <c r="A111" s="5">
        <v>110</v>
      </c>
      <c r="B111" s="5" t="s">
        <v>1033</v>
      </c>
      <c r="C111" s="5" t="s">
        <v>66</v>
      </c>
      <c r="D111" s="5" t="s">
        <v>1398</v>
      </c>
      <c r="E111" s="5" t="s">
        <v>1394</v>
      </c>
      <c r="F111" s="5" t="s">
        <v>1395</v>
      </c>
      <c r="G111" s="5" t="s">
        <v>1399</v>
      </c>
      <c r="J111" s="5" t="s">
        <v>1623</v>
      </c>
    </row>
    <row r="112" spans="1:10">
      <c r="A112" s="5">
        <v>111</v>
      </c>
      <c r="B112" s="5" t="s">
        <v>1033</v>
      </c>
      <c r="C112" s="5" t="s">
        <v>66</v>
      </c>
      <c r="D112" s="5" t="s">
        <v>1400</v>
      </c>
      <c r="E112" s="5" t="s">
        <v>1401</v>
      </c>
      <c r="F112" s="5" t="s">
        <v>1402</v>
      </c>
      <c r="G112" s="5" t="s">
        <v>1049</v>
      </c>
      <c r="J112" s="5" t="s">
        <v>1623</v>
      </c>
    </row>
    <row r="113" spans="1:10">
      <c r="A113" s="5">
        <v>112</v>
      </c>
      <c r="B113" s="5" t="s">
        <v>1033</v>
      </c>
      <c r="C113" s="5" t="s">
        <v>66</v>
      </c>
      <c r="D113" s="5" t="s">
        <v>1403</v>
      </c>
      <c r="E113" s="5" t="s">
        <v>1404</v>
      </c>
      <c r="F113" s="5" t="s">
        <v>1405</v>
      </c>
      <c r="G113" s="5" t="s">
        <v>1132</v>
      </c>
      <c r="J113" s="5" t="s">
        <v>1623</v>
      </c>
    </row>
    <row r="114" spans="1:10">
      <c r="A114" s="5">
        <v>113</v>
      </c>
      <c r="B114" s="5" t="s">
        <v>1033</v>
      </c>
      <c r="C114" s="5" t="s">
        <v>66</v>
      </c>
      <c r="D114" s="5" t="s">
        <v>1406</v>
      </c>
      <c r="E114" s="5" t="s">
        <v>1407</v>
      </c>
      <c r="F114" s="5" t="s">
        <v>1408</v>
      </c>
      <c r="G114" s="5" t="s">
        <v>1100</v>
      </c>
      <c r="J114" s="5" t="s">
        <v>1623</v>
      </c>
    </row>
    <row r="115" spans="1:10">
      <c r="A115" s="5">
        <v>114</v>
      </c>
      <c r="B115" s="5" t="s">
        <v>1033</v>
      </c>
      <c r="C115" s="5" t="s">
        <v>66</v>
      </c>
      <c r="D115" s="5" t="s">
        <v>1409</v>
      </c>
      <c r="E115" s="5" t="s">
        <v>1410</v>
      </c>
      <c r="F115" s="5" t="s">
        <v>1411</v>
      </c>
      <c r="G115" s="5" t="s">
        <v>1037</v>
      </c>
      <c r="J115" s="5" t="s">
        <v>1623</v>
      </c>
    </row>
    <row r="116" spans="1:10">
      <c r="A116" s="5">
        <v>115</v>
      </c>
      <c r="B116" s="5" t="s">
        <v>1033</v>
      </c>
      <c r="C116" s="5" t="s">
        <v>66</v>
      </c>
      <c r="D116" s="5" t="s">
        <v>1412</v>
      </c>
      <c r="E116" s="5" t="s">
        <v>1413</v>
      </c>
      <c r="F116" s="5" t="s">
        <v>1414</v>
      </c>
      <c r="G116" s="5" t="s">
        <v>1049</v>
      </c>
      <c r="J116" s="5" t="s">
        <v>1623</v>
      </c>
    </row>
    <row r="117" spans="1:10">
      <c r="A117" s="5">
        <v>116</v>
      </c>
      <c r="B117" s="5" t="s">
        <v>1033</v>
      </c>
      <c r="C117" s="5" t="s">
        <v>66</v>
      </c>
      <c r="D117" s="5" t="s">
        <v>1415</v>
      </c>
      <c r="E117" s="5" t="s">
        <v>1416</v>
      </c>
      <c r="F117" s="5" t="s">
        <v>1417</v>
      </c>
      <c r="G117" s="5" t="s">
        <v>1041</v>
      </c>
      <c r="J117" s="5" t="s">
        <v>1623</v>
      </c>
    </row>
    <row r="118" spans="1:10">
      <c r="A118" s="5">
        <v>117</v>
      </c>
      <c r="B118" s="5" t="s">
        <v>1033</v>
      </c>
      <c r="C118" s="5" t="s">
        <v>66</v>
      </c>
      <c r="D118" s="5" t="s">
        <v>1418</v>
      </c>
      <c r="E118" s="5" t="s">
        <v>1419</v>
      </c>
      <c r="F118" s="5" t="s">
        <v>1420</v>
      </c>
      <c r="G118" s="5" t="s">
        <v>1049</v>
      </c>
      <c r="J118" s="5" t="s">
        <v>1623</v>
      </c>
    </row>
    <row r="119" spans="1:10">
      <c r="A119" s="5">
        <v>118</v>
      </c>
      <c r="B119" s="5" t="s">
        <v>1033</v>
      </c>
      <c r="C119" s="5" t="s">
        <v>66</v>
      </c>
      <c r="D119" s="5" t="s">
        <v>1421</v>
      </c>
      <c r="E119" s="5" t="s">
        <v>1422</v>
      </c>
      <c r="F119" s="5" t="s">
        <v>1423</v>
      </c>
      <c r="G119" s="5" t="s">
        <v>1049</v>
      </c>
      <c r="H119" s="5" t="s">
        <v>1424</v>
      </c>
      <c r="J119" s="5" t="s">
        <v>1623</v>
      </c>
    </row>
    <row r="120" spans="1:10">
      <c r="A120" s="5">
        <v>119</v>
      </c>
      <c r="B120" s="5" t="s">
        <v>1033</v>
      </c>
      <c r="C120" s="5" t="s">
        <v>66</v>
      </c>
      <c r="D120" s="5" t="s">
        <v>1425</v>
      </c>
      <c r="E120" s="5" t="s">
        <v>1426</v>
      </c>
      <c r="F120" s="5" t="s">
        <v>1427</v>
      </c>
      <c r="G120" s="5" t="s">
        <v>1115</v>
      </c>
      <c r="J120" s="5" t="s">
        <v>1623</v>
      </c>
    </row>
    <row r="121" spans="1:10">
      <c r="A121" s="5">
        <v>120</v>
      </c>
      <c r="B121" s="5" t="s">
        <v>1033</v>
      </c>
      <c r="C121" s="5" t="s">
        <v>66</v>
      </c>
      <c r="D121" s="5" t="s">
        <v>1428</v>
      </c>
      <c r="E121" s="5" t="s">
        <v>1429</v>
      </c>
      <c r="F121" s="5" t="s">
        <v>1430</v>
      </c>
      <c r="G121" s="5" t="s">
        <v>1431</v>
      </c>
      <c r="H121" s="5" t="s">
        <v>1432</v>
      </c>
      <c r="J121" s="5" t="s">
        <v>1623</v>
      </c>
    </row>
    <row r="122" spans="1:10">
      <c r="A122" s="5">
        <v>121</v>
      </c>
      <c r="B122" s="5" t="s">
        <v>1033</v>
      </c>
      <c r="C122" s="5" t="s">
        <v>66</v>
      </c>
      <c r="D122" s="5" t="s">
        <v>1433</v>
      </c>
      <c r="E122" s="5" t="s">
        <v>1434</v>
      </c>
      <c r="F122" s="5" t="s">
        <v>1435</v>
      </c>
      <c r="G122" s="5" t="s">
        <v>1436</v>
      </c>
      <c r="J122" s="5" t="s">
        <v>1623</v>
      </c>
    </row>
    <row r="123" spans="1:10">
      <c r="A123" s="5">
        <v>122</v>
      </c>
      <c r="B123" s="5" t="s">
        <v>1033</v>
      </c>
      <c r="C123" s="5" t="s">
        <v>66</v>
      </c>
      <c r="D123" s="5" t="s">
        <v>1437</v>
      </c>
      <c r="E123" s="5" t="s">
        <v>1438</v>
      </c>
      <c r="F123" s="5" t="s">
        <v>1439</v>
      </c>
      <c r="G123" s="5" t="s">
        <v>1078</v>
      </c>
      <c r="J123" s="5" t="s">
        <v>1623</v>
      </c>
    </row>
    <row r="124" spans="1:10">
      <c r="A124" s="5">
        <v>123</v>
      </c>
      <c r="B124" s="5" t="s">
        <v>1033</v>
      </c>
      <c r="C124" s="5" t="s">
        <v>66</v>
      </c>
      <c r="D124" s="5" t="s">
        <v>1440</v>
      </c>
      <c r="E124" s="5" t="s">
        <v>1441</v>
      </c>
      <c r="F124" s="5" t="s">
        <v>1442</v>
      </c>
      <c r="G124" s="5" t="s">
        <v>1045</v>
      </c>
      <c r="I124" s="5" t="s">
        <v>1443</v>
      </c>
      <c r="J124" s="5" t="s">
        <v>1623</v>
      </c>
    </row>
    <row r="125" spans="1:10">
      <c r="A125" s="5">
        <v>124</v>
      </c>
      <c r="B125" s="5" t="s">
        <v>1033</v>
      </c>
      <c r="C125" s="5" t="s">
        <v>66</v>
      </c>
      <c r="D125" s="5" t="s">
        <v>1446</v>
      </c>
      <c r="E125" s="5" t="s">
        <v>1444</v>
      </c>
      <c r="F125" s="5" t="s">
        <v>1445</v>
      </c>
      <c r="G125" s="5" t="s">
        <v>1447</v>
      </c>
      <c r="J125" s="5" t="s">
        <v>1623</v>
      </c>
    </row>
    <row r="126" spans="1:10">
      <c r="A126" s="5">
        <v>125</v>
      </c>
      <c r="B126" s="5" t="s">
        <v>1033</v>
      </c>
      <c r="C126" s="5" t="s">
        <v>66</v>
      </c>
      <c r="D126" s="5" t="s">
        <v>1448</v>
      </c>
      <c r="E126" s="5" t="s">
        <v>1449</v>
      </c>
      <c r="F126" s="5" t="s">
        <v>1450</v>
      </c>
      <c r="G126" s="5" t="s">
        <v>1049</v>
      </c>
      <c r="J126" s="5" t="s">
        <v>1623</v>
      </c>
    </row>
    <row r="127" spans="1:10">
      <c r="A127" s="5">
        <v>126</v>
      </c>
      <c r="B127" s="5" t="s">
        <v>1033</v>
      </c>
      <c r="C127" s="5" t="s">
        <v>66</v>
      </c>
      <c r="D127" s="5" t="s">
        <v>1451</v>
      </c>
      <c r="E127" s="5" t="s">
        <v>1452</v>
      </c>
      <c r="F127" s="5" t="s">
        <v>1453</v>
      </c>
      <c r="G127" s="5" t="s">
        <v>1229</v>
      </c>
      <c r="J127" s="5" t="s">
        <v>1623</v>
      </c>
    </row>
    <row r="128" spans="1:10">
      <c r="A128" s="5">
        <v>127</v>
      </c>
      <c r="B128" s="5" t="s">
        <v>1033</v>
      </c>
      <c r="C128" s="5" t="s">
        <v>66</v>
      </c>
      <c r="D128" s="5" t="s">
        <v>1454</v>
      </c>
      <c r="E128" s="5" t="s">
        <v>1455</v>
      </c>
      <c r="F128" s="5" t="s">
        <v>1456</v>
      </c>
      <c r="G128" s="5" t="s">
        <v>1078</v>
      </c>
      <c r="J128" s="5" t="s">
        <v>1623</v>
      </c>
    </row>
    <row r="129" spans="1:10">
      <c r="A129" s="5">
        <v>128</v>
      </c>
      <c r="B129" s="5" t="s">
        <v>1033</v>
      </c>
      <c r="C129" s="5" t="s">
        <v>66</v>
      </c>
      <c r="D129" s="5" t="s">
        <v>1457</v>
      </c>
      <c r="E129" s="5" t="s">
        <v>1458</v>
      </c>
      <c r="F129" s="5" t="s">
        <v>1459</v>
      </c>
      <c r="G129" s="5" t="s">
        <v>1078</v>
      </c>
      <c r="J129" s="5" t="s">
        <v>1623</v>
      </c>
    </row>
    <row r="130" spans="1:10">
      <c r="A130" s="5">
        <v>129</v>
      </c>
      <c r="B130" s="5" t="s">
        <v>1033</v>
      </c>
      <c r="C130" s="5" t="s">
        <v>66</v>
      </c>
      <c r="D130" s="5" t="s">
        <v>1460</v>
      </c>
      <c r="E130" s="5" t="s">
        <v>1461</v>
      </c>
      <c r="F130" s="5" t="s">
        <v>1462</v>
      </c>
      <c r="G130" s="5" t="s">
        <v>1078</v>
      </c>
      <c r="J130" s="5" t="s">
        <v>1623</v>
      </c>
    </row>
    <row r="131" spans="1:10">
      <c r="A131" s="5">
        <v>130</v>
      </c>
      <c r="B131" s="5" t="s">
        <v>1033</v>
      </c>
      <c r="C131" s="5" t="s">
        <v>66</v>
      </c>
      <c r="D131" s="5" t="s">
        <v>1463</v>
      </c>
      <c r="E131" s="5" t="s">
        <v>1464</v>
      </c>
      <c r="F131" s="5" t="s">
        <v>1465</v>
      </c>
      <c r="G131" s="5" t="s">
        <v>1049</v>
      </c>
      <c r="J131" s="5" t="s">
        <v>1623</v>
      </c>
    </row>
    <row r="132" spans="1:10">
      <c r="A132" s="5">
        <v>131</v>
      </c>
      <c r="B132" s="5" t="s">
        <v>1033</v>
      </c>
      <c r="C132" s="5" t="s">
        <v>66</v>
      </c>
      <c r="D132" s="5" t="s">
        <v>1466</v>
      </c>
      <c r="E132" s="5" t="s">
        <v>1467</v>
      </c>
      <c r="F132" s="5" t="s">
        <v>1468</v>
      </c>
      <c r="G132" s="5" t="s">
        <v>1078</v>
      </c>
      <c r="J132" s="5" t="s">
        <v>1623</v>
      </c>
    </row>
    <row r="133" spans="1:10">
      <c r="A133" s="5">
        <v>132</v>
      </c>
      <c r="B133" s="5" t="s">
        <v>1033</v>
      </c>
      <c r="C133" s="5" t="s">
        <v>66</v>
      </c>
      <c r="D133" s="5" t="s">
        <v>1469</v>
      </c>
      <c r="E133" s="5" t="s">
        <v>1470</v>
      </c>
      <c r="F133" s="5" t="s">
        <v>1471</v>
      </c>
      <c r="G133" s="5" t="s">
        <v>1049</v>
      </c>
      <c r="J133" s="5" t="s">
        <v>1623</v>
      </c>
    </row>
    <row r="134" spans="1:10">
      <c r="A134" s="5">
        <v>133</v>
      </c>
      <c r="B134" s="5" t="s">
        <v>1033</v>
      </c>
      <c r="C134" s="5" t="s">
        <v>66</v>
      </c>
      <c r="D134" s="5" t="s">
        <v>1472</v>
      </c>
      <c r="E134" s="5" t="s">
        <v>1473</v>
      </c>
      <c r="F134" s="5" t="s">
        <v>1474</v>
      </c>
      <c r="G134" s="5" t="s">
        <v>1049</v>
      </c>
      <c r="J134" s="5" t="s">
        <v>1623</v>
      </c>
    </row>
    <row r="135" spans="1:10">
      <c r="A135" s="5">
        <v>134</v>
      </c>
      <c r="B135" s="5" t="s">
        <v>1033</v>
      </c>
      <c r="C135" s="5" t="s">
        <v>66</v>
      </c>
      <c r="D135" s="5" t="s">
        <v>1475</v>
      </c>
      <c r="E135" s="5" t="s">
        <v>1476</v>
      </c>
      <c r="F135" s="5" t="s">
        <v>1477</v>
      </c>
      <c r="G135" s="5" t="s">
        <v>1447</v>
      </c>
      <c r="J135" s="5" t="s">
        <v>1623</v>
      </c>
    </row>
    <row r="136" spans="1:10">
      <c r="A136" s="5">
        <v>135</v>
      </c>
      <c r="B136" s="5" t="s">
        <v>1033</v>
      </c>
      <c r="C136" s="5" t="s">
        <v>66</v>
      </c>
      <c r="D136" s="5" t="s">
        <v>1478</v>
      </c>
      <c r="E136" s="5" t="s">
        <v>1479</v>
      </c>
      <c r="F136" s="5" t="s">
        <v>1480</v>
      </c>
      <c r="G136" s="5" t="s">
        <v>1053</v>
      </c>
      <c r="J136" s="5" t="s">
        <v>1623</v>
      </c>
    </row>
    <row r="137" spans="1:10">
      <c r="A137" s="5">
        <v>136</v>
      </c>
      <c r="B137" s="5" t="s">
        <v>1033</v>
      </c>
      <c r="C137" s="5" t="s">
        <v>66</v>
      </c>
      <c r="D137" s="5" t="s">
        <v>1481</v>
      </c>
      <c r="E137" s="5" t="s">
        <v>1482</v>
      </c>
      <c r="F137" s="5" t="s">
        <v>1483</v>
      </c>
      <c r="G137" s="5" t="s">
        <v>1360</v>
      </c>
      <c r="H137" s="5" t="s">
        <v>1484</v>
      </c>
      <c r="J137" s="5" t="s">
        <v>1623</v>
      </c>
    </row>
    <row r="138" spans="1:10">
      <c r="A138" s="5">
        <v>137</v>
      </c>
      <c r="B138" s="5" t="s">
        <v>1033</v>
      </c>
      <c r="C138" s="5" t="s">
        <v>66</v>
      </c>
      <c r="D138" s="5" t="s">
        <v>1485</v>
      </c>
      <c r="E138" s="5" t="s">
        <v>1486</v>
      </c>
      <c r="F138" s="5" t="s">
        <v>1487</v>
      </c>
      <c r="G138" s="5" t="s">
        <v>1190</v>
      </c>
      <c r="J138" s="5" t="s">
        <v>1623</v>
      </c>
    </row>
    <row r="139" spans="1:10">
      <c r="A139" s="5">
        <v>138</v>
      </c>
      <c r="B139" s="5" t="s">
        <v>1033</v>
      </c>
      <c r="C139" s="5" t="s">
        <v>66</v>
      </c>
      <c r="D139" s="5" t="s">
        <v>1488</v>
      </c>
      <c r="E139" s="5" t="s">
        <v>1489</v>
      </c>
      <c r="F139" s="5" t="s">
        <v>1490</v>
      </c>
      <c r="G139" s="5" t="s">
        <v>1078</v>
      </c>
      <c r="J139" s="5" t="s">
        <v>1623</v>
      </c>
    </row>
    <row r="140" spans="1:10">
      <c r="A140" s="5">
        <v>139</v>
      </c>
      <c r="B140" s="5" t="s">
        <v>1033</v>
      </c>
      <c r="C140" s="5" t="s">
        <v>66</v>
      </c>
      <c r="D140" s="5" t="s">
        <v>1491</v>
      </c>
      <c r="E140" s="5" t="s">
        <v>1492</v>
      </c>
      <c r="F140" s="5" t="s">
        <v>1493</v>
      </c>
      <c r="G140" s="5" t="s">
        <v>1190</v>
      </c>
      <c r="J140" s="5" t="s">
        <v>1623</v>
      </c>
    </row>
    <row r="141" spans="1:10">
      <c r="A141" s="5">
        <v>140</v>
      </c>
      <c r="B141" s="5" t="s">
        <v>1033</v>
      </c>
      <c r="C141" s="5" t="s">
        <v>66</v>
      </c>
      <c r="D141" s="5" t="s">
        <v>1494</v>
      </c>
      <c r="E141" s="5" t="s">
        <v>1495</v>
      </c>
      <c r="F141" s="5" t="s">
        <v>1496</v>
      </c>
      <c r="G141" s="5" t="s">
        <v>1063</v>
      </c>
      <c r="J141" s="5" t="s">
        <v>1623</v>
      </c>
    </row>
    <row r="142" spans="1:10">
      <c r="A142" s="5">
        <v>141</v>
      </c>
      <c r="B142" s="5" t="s">
        <v>1033</v>
      </c>
      <c r="C142" s="5" t="s">
        <v>66</v>
      </c>
      <c r="D142" s="5" t="s">
        <v>1497</v>
      </c>
      <c r="E142" s="5" t="s">
        <v>1498</v>
      </c>
      <c r="F142" s="5" t="s">
        <v>1499</v>
      </c>
      <c r="G142" s="5" t="s">
        <v>1221</v>
      </c>
      <c r="J142" s="5" t="s">
        <v>1623</v>
      </c>
    </row>
    <row r="143" spans="1:10">
      <c r="A143" s="5">
        <v>142</v>
      </c>
      <c r="B143" s="5" t="s">
        <v>1033</v>
      </c>
      <c r="C143" s="5" t="s">
        <v>66</v>
      </c>
      <c r="D143" s="5" t="s">
        <v>1500</v>
      </c>
      <c r="E143" s="5" t="s">
        <v>1501</v>
      </c>
      <c r="F143" s="5" t="s">
        <v>1502</v>
      </c>
      <c r="G143" s="5" t="s">
        <v>1447</v>
      </c>
      <c r="J143" s="5" t="s">
        <v>1623</v>
      </c>
    </row>
    <row r="144" spans="1:10">
      <c r="A144" s="5">
        <v>143</v>
      </c>
      <c r="B144" s="5" t="s">
        <v>1033</v>
      </c>
      <c r="C144" s="5" t="s">
        <v>66</v>
      </c>
      <c r="D144" s="5" t="s">
        <v>1503</v>
      </c>
      <c r="E144" s="5" t="s">
        <v>1504</v>
      </c>
      <c r="F144" s="5" t="s">
        <v>1505</v>
      </c>
      <c r="G144" s="5" t="s">
        <v>1360</v>
      </c>
      <c r="J144" s="5" t="s">
        <v>1623</v>
      </c>
    </row>
    <row r="145" spans="1:10">
      <c r="A145" s="5">
        <v>144</v>
      </c>
      <c r="B145" s="5" t="s">
        <v>1033</v>
      </c>
      <c r="C145" s="5" t="s">
        <v>66</v>
      </c>
      <c r="D145" s="5" t="s">
        <v>1506</v>
      </c>
      <c r="E145" s="5" t="s">
        <v>1507</v>
      </c>
      <c r="F145" s="5" t="s">
        <v>1508</v>
      </c>
      <c r="G145" s="5" t="s">
        <v>1115</v>
      </c>
      <c r="J145" s="5" t="s">
        <v>1623</v>
      </c>
    </row>
    <row r="146" spans="1:10">
      <c r="A146" s="5">
        <v>145</v>
      </c>
      <c r="B146" s="5" t="s">
        <v>1033</v>
      </c>
      <c r="C146" s="5" t="s">
        <v>66</v>
      </c>
      <c r="D146" s="5" t="s">
        <v>1509</v>
      </c>
      <c r="E146" s="5" t="s">
        <v>1510</v>
      </c>
      <c r="F146" s="5" t="s">
        <v>1511</v>
      </c>
      <c r="G146" s="5" t="s">
        <v>1225</v>
      </c>
      <c r="J146" s="5" t="s">
        <v>1623</v>
      </c>
    </row>
    <row r="147" spans="1:10">
      <c r="A147" s="5">
        <v>146</v>
      </c>
      <c r="B147" s="5" t="s">
        <v>1033</v>
      </c>
      <c r="C147" s="5" t="s">
        <v>66</v>
      </c>
      <c r="D147" s="5" t="s">
        <v>1512</v>
      </c>
      <c r="E147" s="5" t="s">
        <v>1513</v>
      </c>
      <c r="F147" s="5" t="s">
        <v>1514</v>
      </c>
      <c r="G147" s="5" t="s">
        <v>1041</v>
      </c>
      <c r="J147" s="5" t="s">
        <v>1623</v>
      </c>
    </row>
    <row r="148" spans="1:10">
      <c r="A148" s="5">
        <v>147</v>
      </c>
      <c r="B148" s="5" t="s">
        <v>1033</v>
      </c>
      <c r="C148" s="5" t="s">
        <v>66</v>
      </c>
      <c r="D148" s="5" t="s">
        <v>1515</v>
      </c>
      <c r="E148" s="5" t="s">
        <v>1516</v>
      </c>
      <c r="F148" s="5" t="s">
        <v>1517</v>
      </c>
      <c r="G148" s="5" t="s">
        <v>1518</v>
      </c>
      <c r="J148" s="5" t="s">
        <v>1623</v>
      </c>
    </row>
    <row r="149" spans="1:10">
      <c r="A149" s="5">
        <v>148</v>
      </c>
      <c r="B149" s="5" t="s">
        <v>1033</v>
      </c>
      <c r="C149" s="5" t="s">
        <v>66</v>
      </c>
      <c r="D149" s="5" t="s">
        <v>1519</v>
      </c>
      <c r="E149" s="5" t="s">
        <v>1520</v>
      </c>
      <c r="F149" s="5" t="s">
        <v>1521</v>
      </c>
      <c r="G149" s="5" t="s">
        <v>1041</v>
      </c>
      <c r="J149" s="5" t="s">
        <v>1623</v>
      </c>
    </row>
    <row r="150" spans="1:10">
      <c r="A150" s="5">
        <v>149</v>
      </c>
      <c r="B150" s="5" t="s">
        <v>1033</v>
      </c>
      <c r="C150" s="5" t="s">
        <v>66</v>
      </c>
      <c r="D150" s="5" t="s">
        <v>1522</v>
      </c>
      <c r="E150" s="5" t="s">
        <v>1523</v>
      </c>
      <c r="F150" s="5" t="s">
        <v>1524</v>
      </c>
      <c r="G150" s="5" t="s">
        <v>1100</v>
      </c>
      <c r="J150" s="5" t="s">
        <v>1623</v>
      </c>
    </row>
    <row r="151" spans="1:10">
      <c r="A151" s="5">
        <v>150</v>
      </c>
      <c r="B151" s="5" t="s">
        <v>1033</v>
      </c>
      <c r="C151" s="5" t="s">
        <v>66</v>
      </c>
      <c r="D151" s="5" t="s">
        <v>1525</v>
      </c>
      <c r="E151" s="5" t="s">
        <v>1526</v>
      </c>
      <c r="F151" s="5" t="s">
        <v>1527</v>
      </c>
      <c r="G151" s="5" t="s">
        <v>1447</v>
      </c>
      <c r="J151" s="5" t="s">
        <v>1623</v>
      </c>
    </row>
    <row r="152" spans="1:10">
      <c r="A152" s="5">
        <v>151</v>
      </c>
      <c r="B152" s="5" t="s">
        <v>1033</v>
      </c>
      <c r="C152" s="5" t="s">
        <v>66</v>
      </c>
      <c r="D152" s="5" t="s">
        <v>1528</v>
      </c>
      <c r="E152" s="5" t="s">
        <v>1529</v>
      </c>
      <c r="F152" s="5" t="s">
        <v>1530</v>
      </c>
      <c r="G152" s="5" t="s">
        <v>1053</v>
      </c>
      <c r="J152" s="5" t="s">
        <v>1623</v>
      </c>
    </row>
    <row r="153" spans="1:10">
      <c r="A153" s="5">
        <v>152</v>
      </c>
      <c r="B153" s="5" t="s">
        <v>1033</v>
      </c>
      <c r="C153" s="5" t="s">
        <v>66</v>
      </c>
      <c r="D153" s="5" t="s">
        <v>1531</v>
      </c>
      <c r="E153" s="5" t="s">
        <v>1532</v>
      </c>
      <c r="F153" s="5" t="s">
        <v>1533</v>
      </c>
      <c r="G153" s="5" t="s">
        <v>1078</v>
      </c>
      <c r="J153" s="5" t="s">
        <v>1623</v>
      </c>
    </row>
    <row r="154" spans="1:10">
      <c r="A154" s="5">
        <v>153</v>
      </c>
      <c r="B154" s="5" t="s">
        <v>1033</v>
      </c>
      <c r="C154" s="5" t="s">
        <v>66</v>
      </c>
      <c r="D154" s="5" t="s">
        <v>1534</v>
      </c>
      <c r="E154" s="5" t="s">
        <v>1535</v>
      </c>
      <c r="F154" s="5" t="s">
        <v>1536</v>
      </c>
      <c r="G154" s="5" t="s">
        <v>1132</v>
      </c>
      <c r="J154" s="5" t="s">
        <v>1623</v>
      </c>
    </row>
    <row r="155" spans="1:10">
      <c r="A155" s="5">
        <v>154</v>
      </c>
      <c r="B155" s="5" t="s">
        <v>1033</v>
      </c>
      <c r="C155" s="5" t="s">
        <v>66</v>
      </c>
      <c r="D155" s="5" t="s">
        <v>1537</v>
      </c>
      <c r="E155" s="5" t="s">
        <v>1538</v>
      </c>
      <c r="F155" s="5" t="s">
        <v>1539</v>
      </c>
      <c r="G155" s="5" t="s">
        <v>1221</v>
      </c>
      <c r="J155" s="5" t="s">
        <v>1623</v>
      </c>
    </row>
    <row r="156" spans="1:10">
      <c r="A156" s="5">
        <v>155</v>
      </c>
      <c r="B156" s="5" t="s">
        <v>1033</v>
      </c>
      <c r="C156" s="5" t="s">
        <v>66</v>
      </c>
      <c r="D156" s="5" t="s">
        <v>1540</v>
      </c>
      <c r="E156" s="5" t="s">
        <v>1541</v>
      </c>
      <c r="F156" s="5" t="s">
        <v>1542</v>
      </c>
      <c r="G156" s="5" t="s">
        <v>1049</v>
      </c>
      <c r="J156" s="5" t="s">
        <v>1623</v>
      </c>
    </row>
    <row r="157" spans="1:10">
      <c r="A157" s="5">
        <v>156</v>
      </c>
      <c r="B157" s="5" t="s">
        <v>1033</v>
      </c>
      <c r="C157" s="5" t="s">
        <v>66</v>
      </c>
      <c r="D157" s="5" t="s">
        <v>1543</v>
      </c>
      <c r="E157" s="5" t="s">
        <v>1541</v>
      </c>
      <c r="F157" s="5" t="s">
        <v>1542</v>
      </c>
      <c r="G157" s="5" t="s">
        <v>1067</v>
      </c>
      <c r="J157" s="5" t="s">
        <v>1623</v>
      </c>
    </row>
    <row r="158" spans="1:10">
      <c r="A158" s="5">
        <v>157</v>
      </c>
      <c r="B158" s="5" t="s">
        <v>1033</v>
      </c>
      <c r="C158" s="5" t="s">
        <v>66</v>
      </c>
      <c r="D158" s="5" t="s">
        <v>1544</v>
      </c>
      <c r="E158" s="5" t="s">
        <v>1545</v>
      </c>
      <c r="F158" s="5" t="s">
        <v>1546</v>
      </c>
      <c r="G158" s="5" t="s">
        <v>1037</v>
      </c>
      <c r="J158" s="5" t="s">
        <v>1623</v>
      </c>
    </row>
    <row r="159" spans="1:10">
      <c r="A159" s="5">
        <v>158</v>
      </c>
      <c r="B159" s="5" t="s">
        <v>1033</v>
      </c>
      <c r="C159" s="5" t="s">
        <v>66</v>
      </c>
      <c r="D159" s="5" t="s">
        <v>1547</v>
      </c>
      <c r="E159" s="5" t="s">
        <v>1548</v>
      </c>
      <c r="F159" s="5" t="s">
        <v>1549</v>
      </c>
      <c r="G159" s="5" t="s">
        <v>1041</v>
      </c>
      <c r="J159" s="5" t="s">
        <v>1623</v>
      </c>
    </row>
    <row r="160" spans="1:10">
      <c r="A160" s="5">
        <v>159</v>
      </c>
      <c r="B160" s="5" t="s">
        <v>1033</v>
      </c>
      <c r="C160" s="5" t="s">
        <v>66</v>
      </c>
      <c r="D160" s="5" t="s">
        <v>1550</v>
      </c>
      <c r="E160" s="5" t="s">
        <v>1551</v>
      </c>
      <c r="F160" s="5" t="s">
        <v>1552</v>
      </c>
      <c r="G160" s="5" t="s">
        <v>1447</v>
      </c>
      <c r="J160" s="5" t="s">
        <v>1623</v>
      </c>
    </row>
    <row r="161" spans="1:10">
      <c r="A161" s="5">
        <v>160</v>
      </c>
      <c r="B161" s="5" t="s">
        <v>1033</v>
      </c>
      <c r="C161" s="5" t="s">
        <v>66</v>
      </c>
      <c r="D161" s="5" t="s">
        <v>1553</v>
      </c>
      <c r="E161" s="5" t="s">
        <v>1554</v>
      </c>
      <c r="F161" s="5" t="s">
        <v>1555</v>
      </c>
      <c r="G161" s="5" t="s">
        <v>1063</v>
      </c>
      <c r="J161" s="5" t="s">
        <v>1623</v>
      </c>
    </row>
    <row r="162" spans="1:10">
      <c r="A162" s="5">
        <v>161</v>
      </c>
      <c r="B162" s="5" t="s">
        <v>1033</v>
      </c>
      <c r="C162" s="5" t="s">
        <v>66</v>
      </c>
      <c r="D162" s="5" t="s">
        <v>1556</v>
      </c>
      <c r="E162" s="5" t="s">
        <v>1557</v>
      </c>
      <c r="F162" s="5" t="s">
        <v>1558</v>
      </c>
      <c r="G162" s="5" t="s">
        <v>1447</v>
      </c>
      <c r="J162" s="5" t="s">
        <v>1623</v>
      </c>
    </row>
    <row r="163" spans="1:10">
      <c r="A163" s="5">
        <v>162</v>
      </c>
      <c r="B163" s="5" t="s">
        <v>1033</v>
      </c>
      <c r="C163" s="5" t="s">
        <v>66</v>
      </c>
      <c r="D163" s="5" t="s">
        <v>1559</v>
      </c>
      <c r="E163" s="5" t="s">
        <v>1560</v>
      </c>
      <c r="F163" s="5" t="s">
        <v>1561</v>
      </c>
      <c r="G163" s="5" t="s">
        <v>1074</v>
      </c>
      <c r="J163" s="5" t="s">
        <v>1623</v>
      </c>
    </row>
    <row r="164" spans="1:10">
      <c r="A164" s="5">
        <v>163</v>
      </c>
      <c r="B164" s="5" t="s">
        <v>1033</v>
      </c>
      <c r="C164" s="5" t="s">
        <v>66</v>
      </c>
      <c r="D164" s="5" t="s">
        <v>1562</v>
      </c>
      <c r="E164" s="5" t="s">
        <v>1563</v>
      </c>
      <c r="F164" s="5" t="s">
        <v>1564</v>
      </c>
      <c r="G164" s="5" t="s">
        <v>1173</v>
      </c>
      <c r="J164" s="5" t="s">
        <v>1623</v>
      </c>
    </row>
    <row r="165" spans="1:10">
      <c r="A165" s="5">
        <v>164</v>
      </c>
      <c r="B165" s="5" t="s">
        <v>1033</v>
      </c>
      <c r="C165" s="5" t="s">
        <v>66</v>
      </c>
      <c r="D165" s="5" t="s">
        <v>1565</v>
      </c>
      <c r="E165" s="5" t="s">
        <v>1566</v>
      </c>
      <c r="F165" s="5" t="s">
        <v>1567</v>
      </c>
      <c r="G165" s="5" t="s">
        <v>1568</v>
      </c>
      <c r="J165" s="5" t="s">
        <v>1623</v>
      </c>
    </row>
    <row r="166" spans="1:10">
      <c r="A166" s="5">
        <v>165</v>
      </c>
      <c r="B166" s="5" t="s">
        <v>1033</v>
      </c>
      <c r="C166" s="5" t="s">
        <v>66</v>
      </c>
      <c r="D166" s="5" t="s">
        <v>1569</v>
      </c>
      <c r="E166" s="5" t="s">
        <v>1570</v>
      </c>
      <c r="F166" s="5" t="s">
        <v>1567</v>
      </c>
      <c r="G166" s="5" t="s">
        <v>1041</v>
      </c>
      <c r="J166" s="5" t="s">
        <v>1623</v>
      </c>
    </row>
    <row r="167" spans="1:10">
      <c r="A167" s="5">
        <v>166</v>
      </c>
      <c r="B167" s="5" t="s">
        <v>1033</v>
      </c>
      <c r="C167" s="5" t="s">
        <v>66</v>
      </c>
      <c r="D167" s="5" t="s">
        <v>1571</v>
      </c>
      <c r="E167" s="5" t="s">
        <v>1572</v>
      </c>
      <c r="F167" s="5" t="s">
        <v>1573</v>
      </c>
      <c r="G167" s="5" t="s">
        <v>1078</v>
      </c>
      <c r="J167" s="5" t="s">
        <v>1623</v>
      </c>
    </row>
    <row r="168" spans="1:10">
      <c r="A168" s="5">
        <v>167</v>
      </c>
      <c r="B168" s="5" t="s">
        <v>1033</v>
      </c>
      <c r="C168" s="5" t="s">
        <v>66</v>
      </c>
      <c r="D168" s="5" t="s">
        <v>1574</v>
      </c>
      <c r="E168" s="5" t="s">
        <v>1575</v>
      </c>
      <c r="F168" s="5" t="s">
        <v>1576</v>
      </c>
      <c r="G168" s="5" t="s">
        <v>1037</v>
      </c>
      <c r="J168" s="5" t="s">
        <v>1623</v>
      </c>
    </row>
    <row r="169" spans="1:10">
      <c r="A169" s="5">
        <v>168</v>
      </c>
      <c r="B169" s="5" t="s">
        <v>1033</v>
      </c>
      <c r="C169" s="5" t="s">
        <v>66</v>
      </c>
      <c r="D169" s="5" t="s">
        <v>1577</v>
      </c>
      <c r="E169" s="5" t="s">
        <v>1578</v>
      </c>
      <c r="F169" s="5" t="s">
        <v>1579</v>
      </c>
      <c r="G169" s="5" t="s">
        <v>1225</v>
      </c>
      <c r="J169" s="5" t="s">
        <v>1623</v>
      </c>
    </row>
    <row r="170" spans="1:10">
      <c r="A170" s="5">
        <v>169</v>
      </c>
      <c r="B170" s="5" t="s">
        <v>1033</v>
      </c>
      <c r="C170" s="5" t="s">
        <v>66</v>
      </c>
      <c r="D170" s="5" t="s">
        <v>1580</v>
      </c>
      <c r="E170" s="5" t="s">
        <v>1581</v>
      </c>
      <c r="F170" s="5" t="s">
        <v>1582</v>
      </c>
      <c r="G170" s="5" t="s">
        <v>1225</v>
      </c>
      <c r="J170" s="5" t="s">
        <v>1623</v>
      </c>
    </row>
    <row r="171" spans="1:10">
      <c r="A171" s="5">
        <v>170</v>
      </c>
      <c r="B171" s="5" t="s">
        <v>1033</v>
      </c>
      <c r="C171" s="5" t="s">
        <v>66</v>
      </c>
      <c r="D171" s="5" t="s">
        <v>1583</v>
      </c>
      <c r="E171" s="5" t="s">
        <v>1584</v>
      </c>
      <c r="F171" s="5" t="s">
        <v>1585</v>
      </c>
      <c r="G171" s="5" t="s">
        <v>1045</v>
      </c>
      <c r="J171" s="5" t="s">
        <v>1623</v>
      </c>
    </row>
    <row r="172" spans="1:10">
      <c r="A172" s="5">
        <v>171</v>
      </c>
      <c r="B172" s="5" t="s">
        <v>1033</v>
      </c>
      <c r="C172" s="5" t="s">
        <v>66</v>
      </c>
      <c r="D172" s="5" t="s">
        <v>1586</v>
      </c>
      <c r="E172" s="5" t="s">
        <v>1587</v>
      </c>
      <c r="F172" s="5" t="s">
        <v>1588</v>
      </c>
      <c r="G172" s="5" t="s">
        <v>1041</v>
      </c>
      <c r="J172" s="5" t="s">
        <v>1623</v>
      </c>
    </row>
    <row r="173" spans="1:10">
      <c r="A173" s="5">
        <v>172</v>
      </c>
      <c r="B173" s="5" t="s">
        <v>1033</v>
      </c>
      <c r="C173" s="5" t="s">
        <v>66</v>
      </c>
      <c r="D173" s="5" t="s">
        <v>1589</v>
      </c>
      <c r="E173" s="5" t="s">
        <v>1590</v>
      </c>
      <c r="F173" s="5" t="s">
        <v>1591</v>
      </c>
      <c r="G173" s="5" t="s">
        <v>1360</v>
      </c>
      <c r="J173" s="5" t="s">
        <v>1623</v>
      </c>
    </row>
    <row r="174" spans="1:10">
      <c r="A174" s="5">
        <v>173</v>
      </c>
      <c r="B174" s="5" t="s">
        <v>1033</v>
      </c>
      <c r="C174" s="5" t="s">
        <v>66</v>
      </c>
      <c r="D174" s="5" t="s">
        <v>1592</v>
      </c>
      <c r="E174" s="5" t="s">
        <v>1593</v>
      </c>
      <c r="F174" s="5" t="s">
        <v>1594</v>
      </c>
      <c r="G174" s="5" t="s">
        <v>1037</v>
      </c>
      <c r="J174" s="5" t="s">
        <v>1623</v>
      </c>
    </row>
    <row r="175" spans="1:10">
      <c r="A175" s="5">
        <v>174</v>
      </c>
      <c r="B175" s="5" t="s">
        <v>1033</v>
      </c>
      <c r="C175" s="5" t="s">
        <v>66</v>
      </c>
      <c r="D175" s="5" t="s">
        <v>1595</v>
      </c>
      <c r="E175" s="5" t="s">
        <v>1596</v>
      </c>
      <c r="F175" s="5" t="s">
        <v>1597</v>
      </c>
      <c r="G175" s="5" t="s">
        <v>1360</v>
      </c>
      <c r="J175" s="5" t="s">
        <v>1623</v>
      </c>
    </row>
    <row r="176" spans="1:10">
      <c r="A176" s="5">
        <v>175</v>
      </c>
      <c r="B176" s="5" t="s">
        <v>1033</v>
      </c>
      <c r="C176" s="5" t="s">
        <v>66</v>
      </c>
      <c r="D176" s="5" t="s">
        <v>1598</v>
      </c>
      <c r="E176" s="5" t="s">
        <v>1599</v>
      </c>
      <c r="F176" s="5" t="s">
        <v>1600</v>
      </c>
      <c r="G176" s="5" t="s">
        <v>1078</v>
      </c>
      <c r="J176" s="5" t="s">
        <v>1623</v>
      </c>
    </row>
    <row r="177" spans="1:10">
      <c r="A177" s="5">
        <v>176</v>
      </c>
      <c r="B177" s="5" t="s">
        <v>1033</v>
      </c>
      <c r="C177" s="5" t="s">
        <v>66</v>
      </c>
      <c r="D177" s="5" t="s">
        <v>1601</v>
      </c>
      <c r="E177" s="5" t="s">
        <v>1602</v>
      </c>
      <c r="F177" s="5" t="s">
        <v>1603</v>
      </c>
      <c r="G177" s="5" t="s">
        <v>1100</v>
      </c>
      <c r="J177" s="5" t="s">
        <v>1623</v>
      </c>
    </row>
    <row r="178" spans="1:10">
      <c r="A178" s="5">
        <v>177</v>
      </c>
      <c r="B178" s="5" t="s">
        <v>1033</v>
      </c>
      <c r="C178" s="5" t="s">
        <v>66</v>
      </c>
      <c r="D178" s="5" t="s">
        <v>1604</v>
      </c>
      <c r="E178" s="5" t="s">
        <v>1605</v>
      </c>
      <c r="F178" s="5" t="s">
        <v>1606</v>
      </c>
      <c r="G178" s="5" t="s">
        <v>1607</v>
      </c>
      <c r="J178" s="5" t="s">
        <v>1623</v>
      </c>
    </row>
    <row r="179" spans="1:10">
      <c r="A179" s="5">
        <v>178</v>
      </c>
      <c r="B179" s="5" t="s">
        <v>1033</v>
      </c>
      <c r="C179" s="5" t="s">
        <v>66</v>
      </c>
      <c r="D179" s="5" t="s">
        <v>1608</v>
      </c>
      <c r="E179" s="5" t="s">
        <v>1609</v>
      </c>
      <c r="F179" s="5" t="s">
        <v>1610</v>
      </c>
      <c r="G179" s="5" t="s">
        <v>1041</v>
      </c>
      <c r="J179" s="5" t="s">
        <v>1623</v>
      </c>
    </row>
    <row r="180" spans="1:10">
      <c r="A180" s="5">
        <v>179</v>
      </c>
      <c r="B180" s="5" t="s">
        <v>1033</v>
      </c>
      <c r="C180" s="5" t="s">
        <v>66</v>
      </c>
      <c r="D180" s="5" t="s">
        <v>1611</v>
      </c>
      <c r="E180" s="5" t="s">
        <v>1612</v>
      </c>
      <c r="F180" s="5" t="s">
        <v>1613</v>
      </c>
      <c r="G180" s="5" t="s">
        <v>1067</v>
      </c>
      <c r="J180" s="5" t="s">
        <v>1623</v>
      </c>
    </row>
    <row r="181" spans="1:10">
      <c r="A181" s="5">
        <v>180</v>
      </c>
      <c r="B181" s="5" t="s">
        <v>1033</v>
      </c>
      <c r="C181" s="5" t="s">
        <v>66</v>
      </c>
      <c r="D181" s="5" t="s">
        <v>1614</v>
      </c>
      <c r="E181" s="5" t="s">
        <v>1615</v>
      </c>
      <c r="F181" s="5" t="s">
        <v>1616</v>
      </c>
      <c r="G181" s="5" t="s">
        <v>1225</v>
      </c>
      <c r="J181" s="5" t="s">
        <v>1623</v>
      </c>
    </row>
    <row r="182" spans="1:10">
      <c r="A182" s="5">
        <v>181</v>
      </c>
      <c r="B182" s="5" t="s">
        <v>1033</v>
      </c>
      <c r="C182" s="5" t="s">
        <v>66</v>
      </c>
      <c r="D182" s="5" t="s">
        <v>1617</v>
      </c>
      <c r="E182" s="5" t="s">
        <v>1618</v>
      </c>
      <c r="F182" s="5" t="s">
        <v>1619</v>
      </c>
      <c r="G182" s="5" t="s">
        <v>1620</v>
      </c>
      <c r="J182" s="5" t="s">
        <v>1623</v>
      </c>
    </row>
    <row r="183" spans="1:10">
      <c r="A183" s="5">
        <v>182</v>
      </c>
      <c r="B183" s="5" t="s">
        <v>1033</v>
      </c>
      <c r="C183" s="5" t="s">
        <v>66</v>
      </c>
      <c r="D183" s="5" t="s">
        <v>1621</v>
      </c>
      <c r="E183" s="5" t="s">
        <v>1622</v>
      </c>
      <c r="F183" s="5" t="s">
        <v>1606</v>
      </c>
      <c r="G183" s="5" t="s">
        <v>1254</v>
      </c>
      <c r="J183" s="5" t="s">
        <v>1623</v>
      </c>
    </row>
  </sheetData>
  <sheetProtection formatColumns="0" formatRows="0"/>
  <phoneticPr fontId="13" type="noConversion"/>
  <pageMargins left="0.75" right="0.75" top="1" bottom="1" header="0.5" footer="0.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lassifierValidate">
    <tabColor indexed="47"/>
  </sheetPr>
  <dimension ref="A1"/>
  <sheetViews>
    <sheetView showGridLines="0" zoomScaleNormal="100" workbookViewId="0"/>
  </sheetViews>
  <sheetFormatPr defaultRowHeight="11.25"/>
  <cols>
    <col min="1" max="16384" width="9.140625" style="3"/>
  </cols>
  <sheetData/>
  <phoneticPr fontId="13"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2">
    <tabColor rgb="FFCCCCFF"/>
  </sheetPr>
  <dimension ref="A1:X45"/>
  <sheetViews>
    <sheetView showGridLines="0" topLeftCell="C4" zoomScaleNormal="100" workbookViewId="0">
      <selection activeCell="J26" sqref="J26:J29"/>
    </sheetView>
  </sheetViews>
  <sheetFormatPr defaultRowHeight="11.25"/>
  <cols>
    <col min="1" max="2" width="3.7109375" style="210" hidden="1" customWidth="1"/>
    <col min="3" max="3" width="3.7109375" style="102" bestFit="1" customWidth="1"/>
    <col min="4" max="4" width="6.140625" style="102" customWidth="1"/>
    <col min="5" max="5" width="95.28515625" style="102" customWidth="1"/>
    <col min="6" max="6" width="33.85546875" style="102" customWidth="1"/>
    <col min="7" max="7" width="8.5703125" style="102" customWidth="1"/>
    <col min="8" max="8" width="3.7109375" style="102" customWidth="1"/>
    <col min="9" max="9" width="5.42578125" style="102" customWidth="1"/>
    <col min="10" max="10" width="47.85546875" style="102" customWidth="1"/>
    <col min="11" max="12" width="3.7109375" style="102" customWidth="1"/>
    <col min="13" max="13" width="5.7109375" style="102" customWidth="1"/>
    <col min="14" max="14" width="28.140625" style="102" customWidth="1"/>
    <col min="15" max="16" width="3.7109375" style="102" customWidth="1"/>
    <col min="17" max="17" width="5.7109375" style="102" customWidth="1"/>
    <col min="18" max="18" width="34.42578125" style="102" customWidth="1"/>
    <col min="19" max="20" width="3.7109375" style="535" customWidth="1"/>
    <col min="21" max="21" width="5.7109375" style="535" customWidth="1"/>
    <col min="22" max="22" width="34.42578125" style="535" customWidth="1"/>
    <col min="23" max="23" width="30.7109375" style="102" customWidth="1"/>
    <col min="24" max="24" width="3.7109375" style="102" customWidth="1"/>
    <col min="25" max="16384" width="9.140625" style="102"/>
  </cols>
  <sheetData>
    <row r="1" spans="1:24" ht="11.25" hidden="1" customHeight="1">
      <c r="A1" s="216"/>
    </row>
    <row r="2" spans="1:24" ht="11.25" hidden="1" customHeight="1"/>
    <row r="3" spans="1:24" ht="11.25" hidden="1" customHeight="1"/>
    <row r="4" spans="1:24" ht="3" customHeight="1"/>
    <row r="5" spans="1:24" s="120" customFormat="1" ht="29.1" customHeight="1">
      <c r="A5" s="211"/>
      <c r="B5" s="211"/>
      <c r="D5" s="1158" t="s">
        <v>714</v>
      </c>
      <c r="E5" s="1159"/>
      <c r="F5" s="1159"/>
      <c r="G5" s="1159"/>
      <c r="H5" s="1159"/>
      <c r="I5" s="1159"/>
      <c r="J5" s="1160"/>
      <c r="K5" s="437"/>
      <c r="L5" s="176"/>
      <c r="M5" s="176"/>
      <c r="N5" s="176"/>
      <c r="O5" s="176"/>
      <c r="P5" s="176"/>
      <c r="Q5" s="176"/>
      <c r="R5" s="176"/>
      <c r="S5" s="569"/>
      <c r="T5" s="569"/>
      <c r="U5" s="569"/>
      <c r="V5" s="569"/>
      <c r="W5" s="176"/>
    </row>
    <row r="6" spans="1:24" s="470" customFormat="1" ht="3" customHeight="1">
      <c r="A6" s="312"/>
      <c r="B6" s="312"/>
      <c r="D6" s="1184"/>
      <c r="E6" s="1185"/>
      <c r="F6" s="1185"/>
      <c r="G6" s="1185"/>
      <c r="H6" s="1185"/>
      <c r="I6" s="1185"/>
      <c r="J6" s="1186"/>
      <c r="S6" s="647"/>
      <c r="T6" s="647"/>
      <c r="U6" s="647"/>
      <c r="V6" s="647"/>
    </row>
    <row r="7" spans="1:24" s="470" customFormat="1" ht="5.25" hidden="1" customHeight="1">
      <c r="A7" s="312"/>
      <c r="B7" s="312"/>
      <c r="E7" s="1187"/>
      <c r="F7" s="1187"/>
      <c r="G7" s="1174"/>
      <c r="H7" s="1174"/>
      <c r="I7" s="1174"/>
      <c r="J7" s="1174"/>
      <c r="S7" s="647"/>
      <c r="T7" s="647"/>
      <c r="U7" s="647"/>
      <c r="V7" s="647"/>
    </row>
    <row r="8" spans="1:24" s="470" customFormat="1" ht="5.25" hidden="1" customHeight="1">
      <c r="A8" s="312"/>
      <c r="B8" s="312"/>
      <c r="E8" s="1187"/>
      <c r="F8" s="1187"/>
      <c r="G8" s="1174"/>
      <c r="H8" s="1174"/>
      <c r="I8" s="1174"/>
      <c r="J8" s="1174"/>
      <c r="S8" s="647"/>
      <c r="T8" s="647"/>
      <c r="U8" s="647"/>
      <c r="V8" s="647"/>
    </row>
    <row r="9" spans="1:24" s="470" customFormat="1" ht="5.25" hidden="1" customHeight="1">
      <c r="A9" s="312"/>
      <c r="B9" s="312"/>
      <c r="E9" s="1187"/>
      <c r="F9" s="1187"/>
      <c r="G9" s="1174"/>
      <c r="H9" s="1174"/>
      <c r="I9" s="1174"/>
      <c r="J9" s="1174"/>
      <c r="S9" s="647"/>
      <c r="T9" s="647"/>
      <c r="U9" s="647"/>
      <c r="V9" s="647"/>
    </row>
    <row r="10" spans="1:24" s="647" customFormat="1" ht="5.25" hidden="1">
      <c r="A10" s="312"/>
      <c r="B10" s="312"/>
      <c r="E10" s="1188"/>
      <c r="F10" s="1188"/>
      <c r="G10" s="842"/>
      <c r="H10" s="466"/>
      <c r="I10" s="795"/>
      <c r="J10" s="795"/>
    </row>
    <row r="11" spans="1:24" s="159" customFormat="1" ht="18.75" hidden="1" customHeight="1">
      <c r="A11" s="312"/>
      <c r="B11" s="312"/>
      <c r="D11" s="152"/>
      <c r="E11" s="1189" t="s">
        <v>721</v>
      </c>
      <c r="F11" s="1189"/>
      <c r="G11" s="1128" t="s">
        <v>85</v>
      </c>
      <c r="H11" s="468"/>
      <c r="I11" s="166"/>
      <c r="J11" s="152"/>
      <c r="K11" s="153"/>
      <c r="L11" s="152"/>
      <c r="M11" s="152"/>
      <c r="N11" s="153"/>
      <c r="O11" s="153"/>
      <c r="P11" s="152"/>
      <c r="Q11" s="152"/>
      <c r="R11" s="153"/>
      <c r="S11" s="555"/>
      <c r="T11" s="554"/>
      <c r="U11" s="554"/>
      <c r="V11" s="555"/>
    </row>
    <row r="12" spans="1:24" s="470" customFormat="1" ht="18.75" hidden="1">
      <c r="A12" s="312"/>
      <c r="B12" s="312"/>
      <c r="E12" s="1189" t="s">
        <v>722</v>
      </c>
      <c r="F12" s="1189"/>
      <c r="G12" s="1128" t="s">
        <v>85</v>
      </c>
      <c r="H12" s="468"/>
      <c r="I12" s="466"/>
      <c r="J12" s="469"/>
      <c r="K12" s="465"/>
      <c r="L12" s="465"/>
      <c r="M12" s="465"/>
      <c r="N12" s="464"/>
      <c r="O12" s="465"/>
      <c r="P12" s="465"/>
      <c r="Q12" s="465"/>
      <c r="R12" s="464"/>
      <c r="S12" s="646"/>
      <c r="T12" s="646"/>
      <c r="U12" s="646"/>
      <c r="V12" s="645"/>
    </row>
    <row r="13" spans="1:24" s="470" customFormat="1" ht="5.25" hidden="1" customHeight="1">
      <c r="A13" s="312"/>
      <c r="B13" s="312"/>
      <c r="E13" s="1183"/>
      <c r="F13" s="1183"/>
      <c r="G13" s="467"/>
      <c r="H13" s="466"/>
      <c r="I13" s="465"/>
      <c r="J13" s="465"/>
      <c r="K13" s="465"/>
      <c r="L13" s="465"/>
      <c r="M13" s="465"/>
      <c r="N13" s="464"/>
      <c r="O13" s="465"/>
      <c r="P13" s="465"/>
      <c r="Q13" s="465"/>
      <c r="R13" s="464"/>
      <c r="S13" s="646"/>
      <c r="T13" s="646"/>
      <c r="U13" s="646"/>
      <c r="V13" s="645"/>
    </row>
    <row r="14" spans="1:24" s="470" customFormat="1" ht="5.25" hidden="1" customHeight="1">
      <c r="A14" s="312"/>
      <c r="B14" s="312"/>
      <c r="S14" s="647"/>
      <c r="T14" s="647"/>
      <c r="U14" s="647"/>
      <c r="V14" s="647"/>
    </row>
    <row r="15" spans="1:24" s="463" customFormat="1" ht="5.25" hidden="1" customHeight="1">
      <c r="A15" s="472"/>
      <c r="B15" s="472"/>
      <c r="S15" s="644"/>
      <c r="T15" s="644"/>
      <c r="U15" s="644"/>
      <c r="V15" s="644"/>
    </row>
    <row r="16" spans="1:24" s="120" customFormat="1" ht="3" customHeight="1">
      <c r="A16" s="211"/>
      <c r="B16" s="211"/>
      <c r="D16" s="313"/>
      <c r="E16" s="313"/>
      <c r="F16" s="313"/>
      <c r="G16" s="313"/>
      <c r="H16" s="313"/>
      <c r="I16" s="313"/>
      <c r="J16" s="313"/>
      <c r="K16" s="313"/>
      <c r="L16" s="313"/>
      <c r="M16" s="313"/>
      <c r="N16" s="313"/>
      <c r="O16" s="313"/>
      <c r="P16" s="313"/>
      <c r="Q16" s="313"/>
      <c r="R16" s="313"/>
      <c r="S16" s="313"/>
      <c r="T16" s="313"/>
      <c r="U16" s="313"/>
      <c r="V16" s="313"/>
      <c r="W16" s="313"/>
      <c r="X16" s="154"/>
    </row>
    <row r="17" spans="1:24" ht="27" customHeight="1">
      <c r="D17" s="1175" t="s">
        <v>92</v>
      </c>
      <c r="E17" s="1175" t="s">
        <v>297</v>
      </c>
      <c r="F17" s="1175" t="s">
        <v>80</v>
      </c>
      <c r="G17" s="1175" t="s">
        <v>439</v>
      </c>
      <c r="H17" s="1175" t="s">
        <v>92</v>
      </c>
      <c r="I17" s="1175"/>
      <c r="J17" s="1175" t="s">
        <v>20</v>
      </c>
      <c r="K17" s="1177" t="s">
        <v>480</v>
      </c>
      <c r="L17" s="1177"/>
      <c r="M17" s="1177"/>
      <c r="N17" s="1177"/>
      <c r="O17" s="1177" t="s">
        <v>712</v>
      </c>
      <c r="P17" s="1177"/>
      <c r="Q17" s="1177"/>
      <c r="R17" s="1177"/>
      <c r="S17" s="1177" t="s">
        <v>713</v>
      </c>
      <c r="T17" s="1177"/>
      <c r="U17" s="1177"/>
      <c r="V17" s="1177"/>
      <c r="W17" s="1175" t="s">
        <v>244</v>
      </c>
    </row>
    <row r="18" spans="1:24" ht="30.75" customHeight="1">
      <c r="D18" s="1175"/>
      <c r="E18" s="1175"/>
      <c r="F18" s="1175"/>
      <c r="G18" s="1175"/>
      <c r="H18" s="1175"/>
      <c r="I18" s="1175"/>
      <c r="J18" s="1175"/>
      <c r="K18" s="115" t="s">
        <v>300</v>
      </c>
      <c r="L18" s="1175" t="s">
        <v>92</v>
      </c>
      <c r="M18" s="1175"/>
      <c r="N18" s="115" t="s">
        <v>230</v>
      </c>
      <c r="O18" s="115" t="s">
        <v>300</v>
      </c>
      <c r="P18" s="1175" t="s">
        <v>92</v>
      </c>
      <c r="Q18" s="1175"/>
      <c r="R18" s="115" t="s">
        <v>230</v>
      </c>
      <c r="S18" s="542" t="s">
        <v>300</v>
      </c>
      <c r="T18" s="1175" t="s">
        <v>92</v>
      </c>
      <c r="U18" s="1175"/>
      <c r="V18" s="542" t="s">
        <v>400</v>
      </c>
      <c r="W18" s="1175"/>
    </row>
    <row r="19" spans="1:24" s="406" customFormat="1" ht="12" customHeight="1">
      <c r="A19" s="405"/>
      <c r="B19" s="405"/>
      <c r="D19" s="42" t="s">
        <v>93</v>
      </c>
      <c r="E19" s="42" t="s">
        <v>49</v>
      </c>
      <c r="F19" s="42" t="s">
        <v>50</v>
      </c>
      <c r="G19" s="42" t="s">
        <v>51</v>
      </c>
      <c r="H19" s="1176" t="s">
        <v>68</v>
      </c>
      <c r="I19" s="1176"/>
      <c r="J19" s="42" t="s">
        <v>69</v>
      </c>
      <c r="K19" s="42" t="s">
        <v>183</v>
      </c>
      <c r="L19" s="1176" t="s">
        <v>184</v>
      </c>
      <c r="M19" s="1176"/>
      <c r="N19" s="42" t="s">
        <v>208</v>
      </c>
      <c r="O19" s="42" t="s">
        <v>209</v>
      </c>
      <c r="P19" s="1176" t="s">
        <v>210</v>
      </c>
      <c r="Q19" s="1176"/>
      <c r="R19" s="42" t="s">
        <v>211</v>
      </c>
      <c r="S19" s="527" t="s">
        <v>210</v>
      </c>
      <c r="T19" s="1176" t="s">
        <v>211</v>
      </c>
      <c r="U19" s="1176"/>
      <c r="V19" s="527" t="s">
        <v>212</v>
      </c>
      <c r="W19" s="42" t="s">
        <v>213</v>
      </c>
    </row>
    <row r="20" spans="1:24" ht="14.25" hidden="1" customHeight="1">
      <c r="C20" s="310"/>
      <c r="D20" s="350">
        <v>0</v>
      </c>
      <c r="E20" s="401"/>
      <c r="F20" s="401"/>
      <c r="G20" s="121"/>
      <c r="H20" s="402"/>
      <c r="I20" s="402"/>
      <c r="J20" s="221"/>
      <c r="K20" s="121"/>
      <c r="L20" s="221"/>
      <c r="M20" s="221"/>
      <c r="N20" s="403"/>
      <c r="O20" s="121"/>
      <c r="P20" s="221"/>
      <c r="Q20" s="221"/>
      <c r="R20" s="404"/>
      <c r="S20" s="544"/>
      <c r="T20" s="594"/>
      <c r="U20" s="594"/>
      <c r="V20" s="631"/>
      <c r="W20" s="121"/>
      <c r="X20" s="175"/>
    </row>
    <row r="21" spans="1:24" s="1103" customFormat="1" ht="17.100000000000001" customHeight="1">
      <c r="A21" s="750">
        <v>13</v>
      </c>
      <c r="C21" s="310"/>
      <c r="D21" s="1178">
        <v>1</v>
      </c>
      <c r="E21" s="1190" t="s">
        <v>773</v>
      </c>
      <c r="F21" s="1192" t="s">
        <v>1003</v>
      </c>
      <c r="G21" s="1195" t="s">
        <v>85</v>
      </c>
      <c r="H21" s="1178"/>
      <c r="I21" s="1178">
        <v>1</v>
      </c>
      <c r="J21" s="1180" t="s">
        <v>1638</v>
      </c>
      <c r="K21" s="1199" t="s">
        <v>85</v>
      </c>
      <c r="L21" s="1200"/>
      <c r="M21" s="1200" t="s">
        <v>93</v>
      </c>
      <c r="N21" s="1197"/>
      <c r="O21" s="1199" t="s">
        <v>85</v>
      </c>
      <c r="P21" s="1200"/>
      <c r="Q21" s="1200" t="s">
        <v>93</v>
      </c>
      <c r="R21" s="1198"/>
      <c r="S21" s="1199" t="s">
        <v>85</v>
      </c>
      <c r="T21" s="1089"/>
      <c r="U21" s="1089" t="s">
        <v>93</v>
      </c>
      <c r="V21" s="1129"/>
      <c r="W21" s="308"/>
    </row>
    <row r="22" spans="1:24" s="1103" customFormat="1" ht="17.100000000000001" customHeight="1">
      <c r="A22" s="750"/>
      <c r="C22" s="749"/>
      <c r="D22" s="1178"/>
      <c r="E22" s="1190"/>
      <c r="F22" s="1193"/>
      <c r="G22" s="1195"/>
      <c r="H22" s="1178"/>
      <c r="I22" s="1178"/>
      <c r="J22" s="1181"/>
      <c r="K22" s="1199"/>
      <c r="L22" s="1200"/>
      <c r="M22" s="1200"/>
      <c r="N22" s="1197"/>
      <c r="O22" s="1199"/>
      <c r="P22" s="1200"/>
      <c r="Q22" s="1200"/>
      <c r="R22" s="1198"/>
      <c r="S22" s="1199"/>
      <c r="T22" s="1091"/>
      <c r="U22" s="746"/>
      <c r="V22" s="747"/>
      <c r="W22" s="748"/>
    </row>
    <row r="23" spans="1:24" s="1103" customFormat="1" ht="17.100000000000001" customHeight="1">
      <c r="A23" s="750"/>
      <c r="C23" s="749"/>
      <c r="D23" s="1179"/>
      <c r="E23" s="1191"/>
      <c r="F23" s="1193"/>
      <c r="G23" s="1196"/>
      <c r="H23" s="1179"/>
      <c r="I23" s="1179"/>
      <c r="J23" s="1181"/>
      <c r="K23" s="1196"/>
      <c r="L23" s="1179"/>
      <c r="M23" s="1179"/>
      <c r="N23" s="1198"/>
      <c r="O23" s="1196"/>
      <c r="P23" s="1113"/>
      <c r="Q23" s="746"/>
      <c r="R23" s="747"/>
      <c r="S23" s="743"/>
      <c r="T23" s="743"/>
      <c r="U23" s="743"/>
      <c r="V23" s="743"/>
      <c r="W23" s="748"/>
    </row>
    <row r="24" spans="1:24" s="1103" customFormat="1" ht="15" customHeight="1">
      <c r="A24" s="750"/>
      <c r="C24" s="749"/>
      <c r="D24" s="1179"/>
      <c r="E24" s="1191"/>
      <c r="F24" s="1193"/>
      <c r="G24" s="1196"/>
      <c r="H24" s="1179"/>
      <c r="I24" s="1179"/>
      <c r="J24" s="1182"/>
      <c r="K24" s="1196"/>
      <c r="L24" s="746"/>
      <c r="M24" s="747"/>
      <c r="N24" s="747"/>
      <c r="O24" s="747"/>
      <c r="P24" s="747"/>
      <c r="Q24" s="747"/>
      <c r="R24" s="747"/>
      <c r="S24" s="743"/>
      <c r="T24" s="743"/>
      <c r="U24" s="743"/>
      <c r="V24" s="743"/>
      <c r="W24" s="748"/>
    </row>
    <row r="25" spans="1:24" s="1103" customFormat="1" ht="15" customHeight="1">
      <c r="A25" s="750"/>
      <c r="C25" s="749"/>
      <c r="D25" s="1179"/>
      <c r="E25" s="1191"/>
      <c r="F25" s="1194"/>
      <c r="G25" s="1196"/>
      <c r="H25" s="746"/>
      <c r="I25" s="747"/>
      <c r="J25" s="747"/>
      <c r="K25" s="747"/>
      <c r="L25" s="747"/>
      <c r="M25" s="747"/>
      <c r="N25" s="747"/>
      <c r="O25" s="747"/>
      <c r="P25" s="747"/>
      <c r="Q25" s="747"/>
      <c r="R25" s="747"/>
      <c r="S25" s="743"/>
      <c r="T25" s="743"/>
      <c r="U25" s="743"/>
      <c r="V25" s="743"/>
      <c r="W25" s="748"/>
    </row>
    <row r="26" spans="1:24" s="1103" customFormat="1" ht="17.100000000000001" customHeight="1">
      <c r="A26" s="750">
        <v>2</v>
      </c>
      <c r="C26" s="310"/>
      <c r="D26" s="1178">
        <v>2</v>
      </c>
      <c r="E26" s="1190" t="s">
        <v>772</v>
      </c>
      <c r="F26" s="1192" t="s">
        <v>1003</v>
      </c>
      <c r="G26" s="1195" t="s">
        <v>85</v>
      </c>
      <c r="H26" s="1178"/>
      <c r="I26" s="1178">
        <v>1</v>
      </c>
      <c r="J26" s="1180" t="s">
        <v>1639</v>
      </c>
      <c r="K26" s="1199" t="s">
        <v>85</v>
      </c>
      <c r="L26" s="1200"/>
      <c r="M26" s="1200" t="s">
        <v>93</v>
      </c>
      <c r="N26" s="1197"/>
      <c r="O26" s="1199" t="s">
        <v>85</v>
      </c>
      <c r="P26" s="1200"/>
      <c r="Q26" s="1200" t="s">
        <v>93</v>
      </c>
      <c r="R26" s="1198"/>
      <c r="S26" s="1199" t="s">
        <v>85</v>
      </c>
      <c r="T26" s="1089"/>
      <c r="U26" s="1089" t="s">
        <v>93</v>
      </c>
      <c r="V26" s="1129"/>
      <c r="W26" s="308"/>
    </row>
    <row r="27" spans="1:24" s="1103" customFormat="1" ht="17.100000000000001" customHeight="1">
      <c r="A27" s="750"/>
      <c r="C27" s="749"/>
      <c r="D27" s="1178"/>
      <c r="E27" s="1190"/>
      <c r="F27" s="1193"/>
      <c r="G27" s="1195"/>
      <c r="H27" s="1178"/>
      <c r="I27" s="1178"/>
      <c r="J27" s="1181"/>
      <c r="K27" s="1199"/>
      <c r="L27" s="1200"/>
      <c r="M27" s="1200"/>
      <c r="N27" s="1197"/>
      <c r="O27" s="1199"/>
      <c r="P27" s="1200"/>
      <c r="Q27" s="1200"/>
      <c r="R27" s="1198"/>
      <c r="S27" s="1199"/>
      <c r="T27" s="1091"/>
      <c r="U27" s="746"/>
      <c r="V27" s="747"/>
      <c r="W27" s="748"/>
    </row>
    <row r="28" spans="1:24" s="1103" customFormat="1" ht="17.100000000000001" customHeight="1">
      <c r="A28" s="750"/>
      <c r="C28" s="749"/>
      <c r="D28" s="1179"/>
      <c r="E28" s="1191"/>
      <c r="F28" s="1193"/>
      <c r="G28" s="1196"/>
      <c r="H28" s="1179"/>
      <c r="I28" s="1179"/>
      <c r="J28" s="1181"/>
      <c r="K28" s="1196"/>
      <c r="L28" s="1179"/>
      <c r="M28" s="1179"/>
      <c r="N28" s="1198"/>
      <c r="O28" s="1196"/>
      <c r="P28" s="1113"/>
      <c r="Q28" s="746"/>
      <c r="R28" s="747"/>
      <c r="S28" s="743"/>
      <c r="T28" s="743"/>
      <c r="U28" s="743"/>
      <c r="V28" s="743"/>
      <c r="W28" s="748"/>
    </row>
    <row r="29" spans="1:24" s="1103" customFormat="1" ht="15" customHeight="1">
      <c r="A29" s="750"/>
      <c r="C29" s="749"/>
      <c r="D29" s="1179"/>
      <c r="E29" s="1191"/>
      <c r="F29" s="1193"/>
      <c r="G29" s="1196"/>
      <c r="H29" s="1179"/>
      <c r="I29" s="1179"/>
      <c r="J29" s="1182"/>
      <c r="K29" s="1196"/>
      <c r="L29" s="746"/>
      <c r="M29" s="747"/>
      <c r="N29" s="747"/>
      <c r="O29" s="747"/>
      <c r="P29" s="747"/>
      <c r="Q29" s="747"/>
      <c r="R29" s="747"/>
      <c r="S29" s="743"/>
      <c r="T29" s="743"/>
      <c r="U29" s="743"/>
      <c r="V29" s="743"/>
      <c r="W29" s="748"/>
    </row>
    <row r="30" spans="1:24" s="1103" customFormat="1" ht="15" customHeight="1">
      <c r="A30" s="750"/>
      <c r="C30" s="749"/>
      <c r="D30" s="1179"/>
      <c r="E30" s="1191"/>
      <c r="F30" s="1194"/>
      <c r="G30" s="1196"/>
      <c r="H30" s="746"/>
      <c r="I30" s="747"/>
      <c r="J30" s="747"/>
      <c r="K30" s="747"/>
      <c r="L30" s="747"/>
      <c r="M30" s="747"/>
      <c r="N30" s="747"/>
      <c r="O30" s="747"/>
      <c r="P30" s="747"/>
      <c r="Q30" s="747"/>
      <c r="R30" s="747"/>
      <c r="S30" s="743"/>
      <c r="T30" s="743"/>
      <c r="U30" s="743"/>
      <c r="V30" s="743"/>
      <c r="W30" s="748"/>
    </row>
    <row r="31" spans="1:24" ht="17.100000000000001" customHeight="1">
      <c r="D31" s="117"/>
      <c r="E31" s="118"/>
      <c r="F31" s="118"/>
      <c r="G31" s="118"/>
      <c r="H31" s="118"/>
      <c r="I31" s="118"/>
      <c r="J31" s="118"/>
      <c r="K31" s="118"/>
      <c r="L31" s="118"/>
      <c r="M31" s="118"/>
      <c r="N31" s="118"/>
      <c r="O31" s="118"/>
      <c r="P31" s="118"/>
      <c r="Q31" s="118"/>
      <c r="R31" s="118"/>
      <c r="S31" s="543"/>
      <c r="T31" s="543"/>
      <c r="U31" s="543"/>
      <c r="V31" s="543"/>
      <c r="W31" s="119"/>
    </row>
    <row r="32" spans="1:24" ht="3" customHeight="1"/>
    <row r="33" spans="5:23" ht="11.25" hidden="1" customHeight="1"/>
    <row r="34" spans="5:23" ht="0.95" customHeight="1"/>
    <row r="35" spans="5:23" ht="23.25" customHeight="1"/>
    <row r="36" spans="5:23" ht="3" customHeight="1"/>
    <row r="37" spans="5:23" ht="17.100000000000001" customHeight="1">
      <c r="E37" s="1171" t="s">
        <v>738</v>
      </c>
      <c r="F37" s="1171"/>
      <c r="G37" s="1171"/>
      <c r="H37" s="1171"/>
      <c r="I37" s="1171"/>
      <c r="J37" s="1171"/>
      <c r="K37" s="1171"/>
      <c r="L37" s="1171"/>
      <c r="M37" s="1171"/>
      <c r="N37" s="1171"/>
      <c r="O37" s="1171"/>
      <c r="P37" s="1171"/>
      <c r="Q37" s="1171"/>
      <c r="R37" s="1171"/>
      <c r="S37" s="1171"/>
      <c r="T37" s="1171"/>
      <c r="U37" s="1171"/>
      <c r="V37" s="1171"/>
      <c r="W37" s="1171"/>
    </row>
    <row r="38" spans="5:23" ht="36.950000000000003" customHeight="1">
      <c r="E38" s="1172" t="s">
        <v>740</v>
      </c>
      <c r="F38" s="1173"/>
      <c r="G38" s="1173"/>
      <c r="H38" s="1173"/>
      <c r="I38" s="1173"/>
      <c r="J38" s="1173"/>
      <c r="K38" s="1173"/>
      <c r="L38" s="1173"/>
      <c r="M38" s="1173"/>
      <c r="N38" s="1173"/>
      <c r="O38" s="1173"/>
      <c r="P38" s="1173"/>
      <c r="Q38" s="1173"/>
      <c r="R38" s="1173"/>
      <c r="S38" s="1173"/>
      <c r="T38" s="1173"/>
      <c r="U38" s="1173"/>
      <c r="V38" s="1173"/>
      <c r="W38" s="1173"/>
    </row>
    <row r="39" spans="5:23" ht="17.100000000000001" customHeight="1">
      <c r="E39" s="1172" t="s">
        <v>741</v>
      </c>
      <c r="F39" s="1173"/>
      <c r="G39" s="1173"/>
      <c r="H39" s="1173"/>
      <c r="I39" s="1173"/>
      <c r="J39" s="1173"/>
      <c r="K39" s="1173"/>
      <c r="L39" s="1173"/>
      <c r="M39" s="1173"/>
      <c r="N39" s="1173"/>
      <c r="O39" s="1173"/>
      <c r="P39" s="1173"/>
      <c r="Q39" s="1173"/>
      <c r="R39" s="1173"/>
      <c r="S39" s="1173"/>
      <c r="T39" s="1173"/>
      <c r="U39" s="1173"/>
      <c r="V39" s="1173"/>
      <c r="W39" s="1173"/>
    </row>
    <row r="40" spans="5:23" ht="27" customHeight="1">
      <c r="E40" s="1172" t="s">
        <v>742</v>
      </c>
      <c r="F40" s="1173"/>
      <c r="G40" s="1173"/>
      <c r="H40" s="1173"/>
      <c r="I40" s="1173"/>
      <c r="J40" s="1173"/>
      <c r="K40" s="1173"/>
      <c r="L40" s="1173"/>
      <c r="M40" s="1173"/>
      <c r="N40" s="1173"/>
      <c r="O40" s="1173"/>
      <c r="P40" s="1173"/>
      <c r="Q40" s="1173"/>
      <c r="R40" s="1173"/>
      <c r="S40" s="1173"/>
      <c r="T40" s="1173"/>
      <c r="U40" s="1173"/>
      <c r="V40" s="1173"/>
      <c r="W40" s="1173"/>
    </row>
    <row r="41" spans="5:23" ht="17.100000000000001" customHeight="1">
      <c r="E41" s="1172" t="s">
        <v>743</v>
      </c>
      <c r="F41" s="1173"/>
      <c r="G41" s="1173"/>
      <c r="H41" s="1173"/>
      <c r="I41" s="1173"/>
      <c r="J41" s="1173"/>
      <c r="K41" s="1173"/>
      <c r="L41" s="1173"/>
      <c r="M41" s="1173"/>
      <c r="N41" s="1173"/>
      <c r="O41" s="1173"/>
      <c r="P41" s="1173"/>
      <c r="Q41" s="1173"/>
      <c r="R41" s="1173"/>
      <c r="S41" s="1173"/>
      <c r="T41" s="1173"/>
      <c r="U41" s="1173"/>
      <c r="V41" s="1173"/>
      <c r="W41" s="1173"/>
    </row>
    <row r="42" spans="5:23" ht="15" customHeight="1">
      <c r="E42" s="794"/>
      <c r="F42" s="218"/>
      <c r="G42" s="218"/>
      <c r="H42" s="218"/>
      <c r="I42" s="218"/>
      <c r="J42" s="218"/>
      <c r="K42" s="218"/>
      <c r="L42" s="218"/>
      <c r="M42" s="218"/>
      <c r="N42" s="218"/>
      <c r="O42" s="218"/>
      <c r="P42" s="218"/>
      <c r="Q42" s="218"/>
      <c r="R42" s="218"/>
      <c r="S42" s="218"/>
      <c r="T42" s="218"/>
      <c r="U42" s="218"/>
      <c r="V42" s="218"/>
      <c r="W42" s="218"/>
    </row>
    <row r="43" spans="5:23" ht="15" customHeight="1">
      <c r="E43" s="1171" t="s">
        <v>739</v>
      </c>
      <c r="F43" s="1171"/>
      <c r="G43" s="1171"/>
      <c r="H43" s="1171"/>
      <c r="I43" s="1171"/>
      <c r="J43" s="1171"/>
      <c r="K43" s="1171"/>
      <c r="L43" s="1171"/>
      <c r="M43" s="1171"/>
      <c r="N43" s="1171"/>
      <c r="O43" s="1171"/>
      <c r="P43" s="1171"/>
      <c r="Q43" s="1171"/>
      <c r="R43" s="1171"/>
      <c r="S43" s="1171"/>
      <c r="T43" s="1171"/>
      <c r="U43" s="1171"/>
      <c r="V43" s="1171"/>
      <c r="W43" s="1171"/>
    </row>
    <row r="44" spans="5:23" ht="17.100000000000001" customHeight="1">
      <c r="E44" s="1172" t="s">
        <v>744</v>
      </c>
      <c r="F44" s="1173"/>
      <c r="G44" s="1173"/>
      <c r="H44" s="1173"/>
      <c r="I44" s="1173"/>
      <c r="J44" s="1173"/>
      <c r="K44" s="1173"/>
      <c r="L44" s="1173"/>
      <c r="M44" s="1173"/>
      <c r="N44" s="1173"/>
      <c r="O44" s="1173"/>
      <c r="P44" s="1173"/>
      <c r="Q44" s="1173"/>
      <c r="R44" s="1173"/>
      <c r="S44" s="1173"/>
      <c r="T44" s="1173"/>
      <c r="U44" s="1173"/>
      <c r="V44" s="1173"/>
      <c r="W44" s="1173"/>
    </row>
    <row r="45" spans="5:23" ht="17.100000000000001" customHeight="1">
      <c r="E45" s="1172" t="s">
        <v>745</v>
      </c>
      <c r="F45" s="1173"/>
      <c r="G45" s="1173"/>
      <c r="H45" s="1173"/>
      <c r="I45" s="1173"/>
      <c r="J45" s="1173"/>
      <c r="K45" s="1173"/>
      <c r="L45" s="1173"/>
      <c r="M45" s="1173"/>
      <c r="N45" s="1173"/>
      <c r="O45" s="1173"/>
      <c r="P45" s="1173"/>
      <c r="Q45" s="1173"/>
      <c r="R45" s="1173"/>
      <c r="S45" s="1173"/>
      <c r="T45" s="1173"/>
      <c r="U45" s="1173"/>
      <c r="V45" s="1173"/>
      <c r="W45" s="1173"/>
    </row>
  </sheetData>
  <sheetProtection algorithmName="SHA-512" hashValue="CqVtgHqN0qL5LD+8/kU6ik6N/TDzatTfCt2wAnK1ADYB0u9KF/VCa2IshwgT7d06llrjBnsPOGfD3Vww3J6x9g==" saltValue="sRSoD2dzRtjO7lyD87q5vg==" spinCount="100000" sheet="1" objects="1" scenarios="1" formatColumns="0" formatRows="0"/>
  <dataConsolidate/>
  <mergeCells count="69">
    <mergeCell ref="P26:P27"/>
    <mergeCell ref="Q26:Q27"/>
    <mergeCell ref="R26:R27"/>
    <mergeCell ref="S26:S27"/>
    <mergeCell ref="P21:P22"/>
    <mergeCell ref="Q21:Q22"/>
    <mergeCell ref="R21:R22"/>
    <mergeCell ref="S21:S22"/>
    <mergeCell ref="D26:D30"/>
    <mergeCell ref="E26:E30"/>
    <mergeCell ref="F26:F30"/>
    <mergeCell ref="G26:G30"/>
    <mergeCell ref="H26:H29"/>
    <mergeCell ref="I26:I29"/>
    <mergeCell ref="J26:J29"/>
    <mergeCell ref="K26:K29"/>
    <mergeCell ref="L26:L28"/>
    <mergeCell ref="M26:M28"/>
    <mergeCell ref="N26:N28"/>
    <mergeCell ref="O26:O28"/>
    <mergeCell ref="K21:K24"/>
    <mergeCell ref="L21:L23"/>
    <mergeCell ref="M21:M23"/>
    <mergeCell ref="N21:N23"/>
    <mergeCell ref="O21:O23"/>
    <mergeCell ref="D21:D25"/>
    <mergeCell ref="E21:E25"/>
    <mergeCell ref="F21:F25"/>
    <mergeCell ref="G21:G25"/>
    <mergeCell ref="H21:H24"/>
    <mergeCell ref="D5:J5"/>
    <mergeCell ref="D17:D18"/>
    <mergeCell ref="E17:E18"/>
    <mergeCell ref="E13:F13"/>
    <mergeCell ref="G9:J9"/>
    <mergeCell ref="D6:J6"/>
    <mergeCell ref="E8:F8"/>
    <mergeCell ref="E9:F9"/>
    <mergeCell ref="E10:F10"/>
    <mergeCell ref="E7:F7"/>
    <mergeCell ref="F17:F18"/>
    <mergeCell ref="E12:F12"/>
    <mergeCell ref="E11:F11"/>
    <mergeCell ref="G7:J7"/>
    <mergeCell ref="G17:G18"/>
    <mergeCell ref="H17:I18"/>
    <mergeCell ref="G8:J8"/>
    <mergeCell ref="J17:J18"/>
    <mergeCell ref="H19:I19"/>
    <mergeCell ref="L19:M19"/>
    <mergeCell ref="E41:W41"/>
    <mergeCell ref="P19:Q19"/>
    <mergeCell ref="W17:W18"/>
    <mergeCell ref="O17:R17"/>
    <mergeCell ref="K17:N17"/>
    <mergeCell ref="T19:U19"/>
    <mergeCell ref="S17:V17"/>
    <mergeCell ref="T18:U18"/>
    <mergeCell ref="L18:M18"/>
    <mergeCell ref="P18:Q18"/>
    <mergeCell ref="I21:I24"/>
    <mergeCell ref="J21:J24"/>
    <mergeCell ref="E43:W43"/>
    <mergeCell ref="E44:W44"/>
    <mergeCell ref="E45:W45"/>
    <mergeCell ref="E37:W37"/>
    <mergeCell ref="E38:W38"/>
    <mergeCell ref="E39:W39"/>
    <mergeCell ref="E40:W40"/>
  </mergeCells>
  <phoneticPr fontId="13" type="noConversion"/>
  <dataValidations xWindow="622" yWindow="221" count="5">
    <dataValidation allowBlank="1" showInputMessage="1" showErrorMessage="1" prompt="Для выбора выполните двойной щелчок левой клавиши мыши по соответствующей ячейке." sqref="G10:G12 G21:G22 K21:K22 O21:O22 S21:S22 G26:G27 K26:K27 O26:O27 S26:S27"/>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21:N23 N26:N28">
      <formula1>DESCRIPTION_TERRITORY</formula1>
    </dataValidation>
    <dataValidation allowBlank="1" showInputMessage="1" showErrorMessage="1" prompt="Выберите виды деятельности, выполнив двойной щелчок левой кнопки мыши по ячейке." sqref="F21 F26"/>
    <dataValidation type="textLength" operator="lessThanOrEqual" allowBlank="1" showInputMessage="1" showErrorMessage="1" errorTitle="Ошибка" error="Допускается ввод не более 900 символов!" sqref="V21:W21 R21:R22 R26:R27 V26:W26 J21">
      <formula1>900</formula1>
    </dataValidation>
    <dataValidation type="textLength" operator="lessThanOrEqual" allowBlank="1" showInputMessage="1" showErrorMessage="1" errorTitle="Ошибка" error="Допускается ввод не более 900 символов!" sqref="J26">
      <formula1>900</formula1>
    </dataValidation>
  </dataValidations>
  <pageMargins left="0.7" right="0.7" top="0.75" bottom="0.75" header="0.3" footer="0.3"/>
  <pageSetup paperSize="9" orientation="portrait" verticalDpi="120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Prov">
    <tabColor indexed="47"/>
  </sheetPr>
  <dimension ref="A1"/>
  <sheetViews>
    <sheetView showGridLines="0" zoomScaleNormal="100" workbookViewId="0"/>
  </sheetViews>
  <sheetFormatPr defaultRowHeight="12.75"/>
  <cols>
    <col min="1" max="16384" width="9.140625" style="54"/>
  </cols>
  <sheetData/>
  <sheetProtection formatColumns="0" formatRows="0"/>
  <phoneticPr fontId="13"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Hyp">
    <tabColor indexed="47"/>
  </sheetPr>
  <dimension ref="A1"/>
  <sheetViews>
    <sheetView showGridLines="0" zoomScaleNormal="100" workbookViewId="0"/>
  </sheetViews>
  <sheetFormatPr defaultRowHeight="11.25"/>
  <cols>
    <col min="1" max="16384" width="9.140625" style="3"/>
  </cols>
  <sheetData/>
  <sheetProtection formatColumns="0" formatRows="0"/>
  <phoneticPr fontId="14"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ServiceModule">
    <tabColor indexed="47"/>
  </sheetPr>
  <dimension ref="A1"/>
  <sheetViews>
    <sheetView showGridLines="0" zoomScaleNormal="100" workbookViewId="0"/>
  </sheetViews>
  <sheetFormatPr defaultRowHeight="11.25"/>
  <cols>
    <col min="1" max="16384" width="9.140625" style="3"/>
  </cols>
  <sheetData/>
  <sheetProtection formatColumns="0" formatRows="0"/>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1">
    <tabColor indexed="47"/>
  </sheetPr>
  <dimension ref="A1:A424"/>
  <sheetViews>
    <sheetView showGridLines="0" zoomScaleNormal="100" workbookViewId="0"/>
  </sheetViews>
  <sheetFormatPr defaultRowHeight="11.25"/>
  <sheetData>
    <row r="1" spans="1:1">
      <c r="A1" s="3"/>
    </row>
    <row r="12" spans="1:1" ht="15" customHeight="1"/>
    <row r="13" spans="1:1" ht="15" customHeight="1"/>
    <row r="14" spans="1:1" ht="15" customHeight="1"/>
    <row r="15" spans="1:1" ht="15" customHeight="1"/>
    <row r="16" spans="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sheetData>
  <phoneticPr fontId="13"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2">
    <tabColor indexed="47"/>
  </sheetPr>
  <dimension ref="A1"/>
  <sheetViews>
    <sheetView showGridLines="0" zoomScaleNormal="100" workbookViewId="0"/>
  </sheetViews>
  <sheetFormatPr defaultRowHeight="11.25"/>
  <sheetData>
    <row r="1" spans="1:1">
      <c r="A1" s="3"/>
    </row>
  </sheetData>
  <phoneticPr fontId="13" type="noConversion"/>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3">
    <tabColor indexed="47"/>
  </sheetPr>
  <dimension ref="A1"/>
  <sheetViews>
    <sheetView showGridLines="0" zoomScaleNormal="100" workbookViewId="0"/>
  </sheetViews>
  <sheetFormatPr defaultRowHeight="11.25"/>
  <cols>
    <col min="1" max="16384" width="9.140625" style="127"/>
  </cols>
  <sheetData>
    <row r="1" spans="1:1">
      <c r="A1" s="191"/>
    </row>
  </sheetData>
  <phoneticPr fontId="13" type="noConversion"/>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REESTR_MO_FILTER">
    <tabColor rgb="FFFFCC99"/>
  </sheetPr>
  <dimension ref="A1"/>
  <sheetViews>
    <sheetView showGridLines="0" workbookViewId="0"/>
  </sheetViews>
  <sheetFormatPr defaultRowHeight="11.25"/>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REESTR_MO">
    <tabColor indexed="47"/>
  </sheetPr>
  <dimension ref="A1:D113"/>
  <sheetViews>
    <sheetView showGridLines="0" zoomScaleNormal="100" workbookViewId="0"/>
  </sheetViews>
  <sheetFormatPr defaultRowHeight="11.25"/>
  <cols>
    <col min="1" max="1" width="9.140625" style="1062"/>
  </cols>
  <sheetData>
    <row r="1" spans="1:4">
      <c r="A1" s="1062" t="s">
        <v>1002</v>
      </c>
      <c r="B1" t="s">
        <v>515</v>
      </c>
      <c r="C1" t="s">
        <v>516</v>
      </c>
      <c r="D1" t="s">
        <v>1001</v>
      </c>
    </row>
    <row r="2" spans="1:4">
      <c r="A2" s="1062">
        <v>1</v>
      </c>
      <c r="B2" t="s">
        <v>777</v>
      </c>
      <c r="C2" t="s">
        <v>779</v>
      </c>
      <c r="D2" t="s">
        <v>780</v>
      </c>
    </row>
    <row r="3" spans="1:4">
      <c r="A3" s="1062">
        <v>2</v>
      </c>
      <c r="B3" t="s">
        <v>777</v>
      </c>
      <c r="C3" t="s">
        <v>781</v>
      </c>
      <c r="D3" t="s">
        <v>782</v>
      </c>
    </row>
    <row r="4" spans="1:4">
      <c r="A4" s="1062">
        <v>3</v>
      </c>
      <c r="B4" t="s">
        <v>777</v>
      </c>
      <c r="C4" t="s">
        <v>783</v>
      </c>
      <c r="D4" t="s">
        <v>784</v>
      </c>
    </row>
    <row r="5" spans="1:4">
      <c r="A5" s="1062">
        <v>4</v>
      </c>
      <c r="B5" t="s">
        <v>777</v>
      </c>
      <c r="C5" t="s">
        <v>785</v>
      </c>
      <c r="D5" t="s">
        <v>786</v>
      </c>
    </row>
    <row r="6" spans="1:4">
      <c r="A6" s="1062">
        <v>5</v>
      </c>
      <c r="B6" t="s">
        <v>777</v>
      </c>
      <c r="C6" t="s">
        <v>787</v>
      </c>
      <c r="D6" t="s">
        <v>788</v>
      </c>
    </row>
    <row r="7" spans="1:4">
      <c r="A7" s="1062">
        <v>6</v>
      </c>
      <c r="B7" t="s">
        <v>777</v>
      </c>
      <c r="C7" t="s">
        <v>789</v>
      </c>
      <c r="D7" t="s">
        <v>790</v>
      </c>
    </row>
    <row r="8" spans="1:4">
      <c r="A8" s="1062">
        <v>7</v>
      </c>
      <c r="B8" t="s">
        <v>777</v>
      </c>
      <c r="C8" t="s">
        <v>791</v>
      </c>
      <c r="D8" t="s">
        <v>792</v>
      </c>
    </row>
    <row r="9" spans="1:4">
      <c r="A9" s="1062">
        <v>8</v>
      </c>
      <c r="B9" t="s">
        <v>777</v>
      </c>
      <c r="C9" t="s">
        <v>793</v>
      </c>
      <c r="D9" t="s">
        <v>794</v>
      </c>
    </row>
    <row r="10" spans="1:4">
      <c r="A10" s="1062">
        <v>9</v>
      </c>
      <c r="B10" t="s">
        <v>777</v>
      </c>
      <c r="C10" t="s">
        <v>777</v>
      </c>
      <c r="D10" t="s">
        <v>778</v>
      </c>
    </row>
    <row r="11" spans="1:4">
      <c r="A11" s="1062">
        <v>10</v>
      </c>
      <c r="B11" t="s">
        <v>777</v>
      </c>
      <c r="C11" t="s">
        <v>795</v>
      </c>
      <c r="D11" t="s">
        <v>796</v>
      </c>
    </row>
    <row r="12" spans="1:4">
      <c r="A12" s="1062">
        <v>11</v>
      </c>
      <c r="B12" t="s">
        <v>777</v>
      </c>
      <c r="C12" t="s">
        <v>797</v>
      </c>
      <c r="D12" t="s">
        <v>798</v>
      </c>
    </row>
    <row r="13" spans="1:4">
      <c r="A13" s="1062">
        <v>12</v>
      </c>
      <c r="B13" t="s">
        <v>777</v>
      </c>
      <c r="C13" t="s">
        <v>799</v>
      </c>
      <c r="D13" t="s">
        <v>800</v>
      </c>
    </row>
    <row r="14" spans="1:4">
      <c r="A14" s="1062">
        <v>13</v>
      </c>
      <c r="B14" t="s">
        <v>777</v>
      </c>
      <c r="C14" t="s">
        <v>801</v>
      </c>
      <c r="D14" t="s">
        <v>802</v>
      </c>
    </row>
    <row r="15" spans="1:4">
      <c r="A15" s="1062">
        <v>14</v>
      </c>
      <c r="B15" t="s">
        <v>777</v>
      </c>
      <c r="C15" t="s">
        <v>803</v>
      </c>
      <c r="D15" t="s">
        <v>804</v>
      </c>
    </row>
    <row r="16" spans="1:4">
      <c r="A16" s="1062">
        <v>15</v>
      </c>
      <c r="B16" t="s">
        <v>777</v>
      </c>
      <c r="C16" t="s">
        <v>805</v>
      </c>
      <c r="D16" t="s">
        <v>806</v>
      </c>
    </row>
    <row r="17" spans="1:4">
      <c r="A17" s="1062">
        <v>16</v>
      </c>
      <c r="B17" t="s">
        <v>777</v>
      </c>
      <c r="C17" t="s">
        <v>807</v>
      </c>
      <c r="D17" t="s">
        <v>808</v>
      </c>
    </row>
    <row r="18" spans="1:4">
      <c r="A18" s="1062">
        <v>17</v>
      </c>
      <c r="B18" t="s">
        <v>777</v>
      </c>
      <c r="C18" t="s">
        <v>809</v>
      </c>
      <c r="D18" t="s">
        <v>810</v>
      </c>
    </row>
    <row r="19" spans="1:4">
      <c r="A19" s="1062">
        <v>18</v>
      </c>
      <c r="B19" t="s">
        <v>777</v>
      </c>
      <c r="C19" t="s">
        <v>811</v>
      </c>
      <c r="D19" t="s">
        <v>812</v>
      </c>
    </row>
    <row r="20" spans="1:4">
      <c r="A20" s="1062">
        <v>19</v>
      </c>
      <c r="B20" t="s">
        <v>777</v>
      </c>
      <c r="C20" t="s">
        <v>813</v>
      </c>
      <c r="D20" t="s">
        <v>814</v>
      </c>
    </row>
    <row r="21" spans="1:4">
      <c r="A21" s="1062">
        <v>20</v>
      </c>
      <c r="B21" t="s">
        <v>777</v>
      </c>
      <c r="C21" t="s">
        <v>815</v>
      </c>
      <c r="D21" t="s">
        <v>816</v>
      </c>
    </row>
    <row r="22" spans="1:4">
      <c r="A22" s="1062">
        <v>21</v>
      </c>
      <c r="B22" t="s">
        <v>777</v>
      </c>
      <c r="C22" t="s">
        <v>817</v>
      </c>
      <c r="D22" t="s">
        <v>818</v>
      </c>
    </row>
    <row r="23" spans="1:4">
      <c r="A23" s="1062">
        <v>22</v>
      </c>
      <c r="B23" t="s">
        <v>777</v>
      </c>
      <c r="C23" t="s">
        <v>819</v>
      </c>
      <c r="D23" t="s">
        <v>820</v>
      </c>
    </row>
    <row r="24" spans="1:4">
      <c r="A24" s="1062">
        <v>23</v>
      </c>
      <c r="B24" t="s">
        <v>777</v>
      </c>
      <c r="C24" t="s">
        <v>821</v>
      </c>
      <c r="D24" t="s">
        <v>822</v>
      </c>
    </row>
    <row r="25" spans="1:4">
      <c r="A25" s="1062">
        <v>24</v>
      </c>
      <c r="B25" t="s">
        <v>777</v>
      </c>
      <c r="C25" t="s">
        <v>823</v>
      </c>
      <c r="D25" t="s">
        <v>824</v>
      </c>
    </row>
    <row r="26" spans="1:4">
      <c r="A26" s="1062">
        <v>25</v>
      </c>
      <c r="B26" t="s">
        <v>777</v>
      </c>
      <c r="C26" t="s">
        <v>825</v>
      </c>
      <c r="D26" t="s">
        <v>826</v>
      </c>
    </row>
    <row r="27" spans="1:4">
      <c r="A27" s="1062">
        <v>26</v>
      </c>
      <c r="B27" t="s">
        <v>777</v>
      </c>
      <c r="C27" t="s">
        <v>827</v>
      </c>
      <c r="D27" t="s">
        <v>828</v>
      </c>
    </row>
    <row r="28" spans="1:4">
      <c r="A28" s="1062">
        <v>27</v>
      </c>
      <c r="B28" t="s">
        <v>777</v>
      </c>
      <c r="C28" t="s">
        <v>829</v>
      </c>
      <c r="D28" t="s">
        <v>830</v>
      </c>
    </row>
    <row r="29" spans="1:4">
      <c r="A29" s="1062">
        <v>28</v>
      </c>
      <c r="B29" t="s">
        <v>777</v>
      </c>
      <c r="C29" t="s">
        <v>831</v>
      </c>
      <c r="D29" t="s">
        <v>832</v>
      </c>
    </row>
    <row r="30" spans="1:4">
      <c r="A30" s="1062">
        <v>29</v>
      </c>
      <c r="B30" t="s">
        <v>777</v>
      </c>
      <c r="C30" t="s">
        <v>833</v>
      </c>
      <c r="D30" t="s">
        <v>834</v>
      </c>
    </row>
    <row r="31" spans="1:4">
      <c r="A31" s="1062">
        <v>30</v>
      </c>
      <c r="B31" t="s">
        <v>777</v>
      </c>
      <c r="C31" t="s">
        <v>835</v>
      </c>
      <c r="D31" t="s">
        <v>836</v>
      </c>
    </row>
    <row r="32" spans="1:4">
      <c r="A32" s="1062">
        <v>31</v>
      </c>
      <c r="B32" t="s">
        <v>777</v>
      </c>
      <c r="C32" t="s">
        <v>837</v>
      </c>
      <c r="D32" t="s">
        <v>838</v>
      </c>
    </row>
    <row r="33" spans="1:4">
      <c r="A33" s="1062">
        <v>32</v>
      </c>
      <c r="B33" t="s">
        <v>777</v>
      </c>
      <c r="C33" t="s">
        <v>839</v>
      </c>
      <c r="D33" t="s">
        <v>840</v>
      </c>
    </row>
    <row r="34" spans="1:4">
      <c r="A34" s="1062">
        <v>33</v>
      </c>
      <c r="B34" t="s">
        <v>777</v>
      </c>
      <c r="C34" t="s">
        <v>841</v>
      </c>
      <c r="D34" t="s">
        <v>842</v>
      </c>
    </row>
    <row r="35" spans="1:4">
      <c r="A35" s="1062">
        <v>34</v>
      </c>
      <c r="B35" t="s">
        <v>777</v>
      </c>
      <c r="C35" t="s">
        <v>843</v>
      </c>
      <c r="D35" t="s">
        <v>844</v>
      </c>
    </row>
    <row r="36" spans="1:4">
      <c r="A36" s="1062">
        <v>35</v>
      </c>
      <c r="B36" t="s">
        <v>777</v>
      </c>
      <c r="C36" t="s">
        <v>845</v>
      </c>
      <c r="D36" t="s">
        <v>846</v>
      </c>
    </row>
    <row r="37" spans="1:4">
      <c r="A37" s="1062">
        <v>36</v>
      </c>
      <c r="B37" t="s">
        <v>777</v>
      </c>
      <c r="C37" t="s">
        <v>847</v>
      </c>
      <c r="D37" t="s">
        <v>848</v>
      </c>
    </row>
    <row r="38" spans="1:4">
      <c r="A38" s="1062">
        <v>37</v>
      </c>
      <c r="B38" t="s">
        <v>777</v>
      </c>
      <c r="C38" t="s">
        <v>849</v>
      </c>
      <c r="D38" t="s">
        <v>850</v>
      </c>
    </row>
    <row r="39" spans="1:4">
      <c r="A39" s="1062">
        <v>38</v>
      </c>
      <c r="B39" t="s">
        <v>777</v>
      </c>
      <c r="C39" t="s">
        <v>851</v>
      </c>
      <c r="D39" t="s">
        <v>852</v>
      </c>
    </row>
    <row r="40" spans="1:4">
      <c r="A40" s="1062">
        <v>39</v>
      </c>
      <c r="B40" t="s">
        <v>777</v>
      </c>
      <c r="C40" t="s">
        <v>853</v>
      </c>
      <c r="D40" t="s">
        <v>854</v>
      </c>
    </row>
    <row r="41" spans="1:4">
      <c r="A41" s="1062">
        <v>40</v>
      </c>
      <c r="B41" t="s">
        <v>777</v>
      </c>
      <c r="C41" t="s">
        <v>855</v>
      </c>
      <c r="D41" t="s">
        <v>856</v>
      </c>
    </row>
    <row r="42" spans="1:4">
      <c r="A42" s="1062">
        <v>41</v>
      </c>
      <c r="B42" t="s">
        <v>777</v>
      </c>
      <c r="C42" t="s">
        <v>857</v>
      </c>
      <c r="D42" t="s">
        <v>858</v>
      </c>
    </row>
    <row r="43" spans="1:4">
      <c r="A43" s="1062">
        <v>42</v>
      </c>
      <c r="B43" t="s">
        <v>777</v>
      </c>
      <c r="C43" t="s">
        <v>859</v>
      </c>
      <c r="D43" t="s">
        <v>860</v>
      </c>
    </row>
    <row r="44" spans="1:4">
      <c r="A44" s="1062">
        <v>43</v>
      </c>
      <c r="B44" t="s">
        <v>777</v>
      </c>
      <c r="C44" t="s">
        <v>861</v>
      </c>
      <c r="D44" t="s">
        <v>862</v>
      </c>
    </row>
    <row r="45" spans="1:4">
      <c r="A45" s="1062">
        <v>44</v>
      </c>
      <c r="B45" t="s">
        <v>777</v>
      </c>
      <c r="C45" t="s">
        <v>863</v>
      </c>
      <c r="D45" t="s">
        <v>864</v>
      </c>
    </row>
    <row r="46" spans="1:4">
      <c r="A46" s="1062">
        <v>45</v>
      </c>
      <c r="B46" t="s">
        <v>777</v>
      </c>
      <c r="C46" t="s">
        <v>865</v>
      </c>
      <c r="D46" t="s">
        <v>866</v>
      </c>
    </row>
    <row r="47" spans="1:4">
      <c r="A47" s="1062">
        <v>46</v>
      </c>
      <c r="B47" t="s">
        <v>777</v>
      </c>
      <c r="C47" t="s">
        <v>867</v>
      </c>
      <c r="D47" t="s">
        <v>868</v>
      </c>
    </row>
    <row r="48" spans="1:4">
      <c r="A48" s="1062">
        <v>47</v>
      </c>
      <c r="B48" t="s">
        <v>777</v>
      </c>
      <c r="C48" t="s">
        <v>869</v>
      </c>
      <c r="D48" t="s">
        <v>870</v>
      </c>
    </row>
    <row r="49" spans="1:4">
      <c r="A49" s="1062">
        <v>48</v>
      </c>
      <c r="B49" t="s">
        <v>777</v>
      </c>
      <c r="C49" t="s">
        <v>871</v>
      </c>
      <c r="D49" t="s">
        <v>872</v>
      </c>
    </row>
    <row r="50" spans="1:4">
      <c r="A50" s="1062">
        <v>49</v>
      </c>
      <c r="B50" t="s">
        <v>777</v>
      </c>
      <c r="C50" t="s">
        <v>873</v>
      </c>
      <c r="D50" t="s">
        <v>874</v>
      </c>
    </row>
    <row r="51" spans="1:4">
      <c r="A51" s="1062">
        <v>50</v>
      </c>
      <c r="B51" t="s">
        <v>777</v>
      </c>
      <c r="C51" t="s">
        <v>875</v>
      </c>
      <c r="D51" t="s">
        <v>876</v>
      </c>
    </row>
    <row r="52" spans="1:4">
      <c r="A52" s="1062">
        <v>51</v>
      </c>
      <c r="B52" t="s">
        <v>777</v>
      </c>
      <c r="C52" t="s">
        <v>877</v>
      </c>
      <c r="D52" t="s">
        <v>878</v>
      </c>
    </row>
    <row r="53" spans="1:4">
      <c r="A53" s="1062">
        <v>52</v>
      </c>
      <c r="B53" t="s">
        <v>777</v>
      </c>
      <c r="C53" t="s">
        <v>879</v>
      </c>
      <c r="D53" t="s">
        <v>880</v>
      </c>
    </row>
    <row r="54" spans="1:4">
      <c r="A54" s="1062">
        <v>53</v>
      </c>
      <c r="B54" t="s">
        <v>777</v>
      </c>
      <c r="C54" t="s">
        <v>881</v>
      </c>
      <c r="D54" t="s">
        <v>882</v>
      </c>
    </row>
    <row r="55" spans="1:4">
      <c r="A55" s="1062">
        <v>54</v>
      </c>
      <c r="B55" t="s">
        <v>777</v>
      </c>
      <c r="C55" t="s">
        <v>883</v>
      </c>
      <c r="D55" t="s">
        <v>884</v>
      </c>
    </row>
    <row r="56" spans="1:4">
      <c r="A56" s="1062">
        <v>55</v>
      </c>
      <c r="B56" t="s">
        <v>777</v>
      </c>
      <c r="C56" t="s">
        <v>885</v>
      </c>
      <c r="D56" t="s">
        <v>886</v>
      </c>
    </row>
    <row r="57" spans="1:4">
      <c r="A57" s="1062">
        <v>56</v>
      </c>
      <c r="B57" t="s">
        <v>777</v>
      </c>
      <c r="C57" t="s">
        <v>887</v>
      </c>
      <c r="D57" t="s">
        <v>888</v>
      </c>
    </row>
    <row r="58" spans="1:4">
      <c r="A58" s="1062">
        <v>57</v>
      </c>
      <c r="B58" t="s">
        <v>777</v>
      </c>
      <c r="C58" t="s">
        <v>889</v>
      </c>
      <c r="D58" t="s">
        <v>890</v>
      </c>
    </row>
    <row r="59" spans="1:4">
      <c r="A59" s="1062">
        <v>58</v>
      </c>
      <c r="B59" t="s">
        <v>777</v>
      </c>
      <c r="C59" t="s">
        <v>891</v>
      </c>
      <c r="D59" t="s">
        <v>892</v>
      </c>
    </row>
    <row r="60" spans="1:4">
      <c r="A60" s="1062">
        <v>59</v>
      </c>
      <c r="B60" t="s">
        <v>777</v>
      </c>
      <c r="C60" t="s">
        <v>893</v>
      </c>
      <c r="D60" t="s">
        <v>894</v>
      </c>
    </row>
    <row r="61" spans="1:4">
      <c r="A61" s="1062">
        <v>60</v>
      </c>
      <c r="B61" t="s">
        <v>777</v>
      </c>
      <c r="C61" t="s">
        <v>895</v>
      </c>
      <c r="D61" t="s">
        <v>896</v>
      </c>
    </row>
    <row r="62" spans="1:4">
      <c r="A62" s="1062">
        <v>61</v>
      </c>
      <c r="B62" t="s">
        <v>777</v>
      </c>
      <c r="C62" t="s">
        <v>897</v>
      </c>
      <c r="D62" t="s">
        <v>898</v>
      </c>
    </row>
    <row r="63" spans="1:4">
      <c r="A63" s="1062">
        <v>62</v>
      </c>
      <c r="B63" t="s">
        <v>777</v>
      </c>
      <c r="C63" t="s">
        <v>899</v>
      </c>
      <c r="D63" t="s">
        <v>900</v>
      </c>
    </row>
    <row r="64" spans="1:4">
      <c r="A64" s="1062">
        <v>63</v>
      </c>
      <c r="B64" t="s">
        <v>777</v>
      </c>
      <c r="C64" t="s">
        <v>901</v>
      </c>
      <c r="D64" t="s">
        <v>902</v>
      </c>
    </row>
    <row r="65" spans="1:4">
      <c r="A65" s="1062">
        <v>64</v>
      </c>
      <c r="B65" t="s">
        <v>777</v>
      </c>
      <c r="C65" t="s">
        <v>903</v>
      </c>
      <c r="D65" t="s">
        <v>904</v>
      </c>
    </row>
    <row r="66" spans="1:4">
      <c r="A66" s="1062">
        <v>65</v>
      </c>
      <c r="B66" t="s">
        <v>777</v>
      </c>
      <c r="C66" t="s">
        <v>905</v>
      </c>
      <c r="D66" t="s">
        <v>906</v>
      </c>
    </row>
    <row r="67" spans="1:4">
      <c r="A67" s="1062">
        <v>66</v>
      </c>
      <c r="B67" t="s">
        <v>777</v>
      </c>
      <c r="C67" t="s">
        <v>907</v>
      </c>
      <c r="D67" t="s">
        <v>908</v>
      </c>
    </row>
    <row r="68" spans="1:4">
      <c r="A68" s="1062">
        <v>67</v>
      </c>
      <c r="B68" t="s">
        <v>777</v>
      </c>
      <c r="C68" t="s">
        <v>909</v>
      </c>
      <c r="D68" t="s">
        <v>910</v>
      </c>
    </row>
    <row r="69" spans="1:4">
      <c r="A69" s="1062">
        <v>68</v>
      </c>
      <c r="B69" t="s">
        <v>777</v>
      </c>
      <c r="C69" t="s">
        <v>911</v>
      </c>
      <c r="D69" t="s">
        <v>912</v>
      </c>
    </row>
    <row r="70" spans="1:4">
      <c r="A70" s="1062">
        <v>69</v>
      </c>
      <c r="B70" t="s">
        <v>777</v>
      </c>
      <c r="C70" t="s">
        <v>913</v>
      </c>
      <c r="D70" t="s">
        <v>914</v>
      </c>
    </row>
    <row r="71" spans="1:4">
      <c r="A71" s="1062">
        <v>70</v>
      </c>
      <c r="B71" t="s">
        <v>777</v>
      </c>
      <c r="C71" t="s">
        <v>915</v>
      </c>
      <c r="D71" t="s">
        <v>916</v>
      </c>
    </row>
    <row r="72" spans="1:4">
      <c r="A72" s="1062">
        <v>71</v>
      </c>
      <c r="B72" t="s">
        <v>777</v>
      </c>
      <c r="C72" t="s">
        <v>917</v>
      </c>
      <c r="D72" t="s">
        <v>918</v>
      </c>
    </row>
    <row r="73" spans="1:4">
      <c r="A73" s="1062">
        <v>72</v>
      </c>
      <c r="B73" t="s">
        <v>777</v>
      </c>
      <c r="C73" t="s">
        <v>919</v>
      </c>
      <c r="D73" t="s">
        <v>920</v>
      </c>
    </row>
    <row r="74" spans="1:4">
      <c r="A74" s="1062">
        <v>73</v>
      </c>
      <c r="B74" t="s">
        <v>777</v>
      </c>
      <c r="C74" t="s">
        <v>921</v>
      </c>
      <c r="D74" t="s">
        <v>922</v>
      </c>
    </row>
    <row r="75" spans="1:4">
      <c r="A75" s="1062">
        <v>74</v>
      </c>
      <c r="B75" t="s">
        <v>777</v>
      </c>
      <c r="C75" t="s">
        <v>923</v>
      </c>
      <c r="D75" t="s">
        <v>924</v>
      </c>
    </row>
    <row r="76" spans="1:4">
      <c r="A76" s="1062">
        <v>75</v>
      </c>
      <c r="B76" t="s">
        <v>777</v>
      </c>
      <c r="C76" t="s">
        <v>925</v>
      </c>
      <c r="D76" t="s">
        <v>926</v>
      </c>
    </row>
    <row r="77" spans="1:4">
      <c r="A77" s="1062">
        <v>76</v>
      </c>
      <c r="B77" t="s">
        <v>777</v>
      </c>
      <c r="C77" t="s">
        <v>927</v>
      </c>
      <c r="D77" t="s">
        <v>928</v>
      </c>
    </row>
    <row r="78" spans="1:4">
      <c r="A78" s="1062">
        <v>77</v>
      </c>
      <c r="B78" t="s">
        <v>777</v>
      </c>
      <c r="C78" t="s">
        <v>929</v>
      </c>
      <c r="D78" t="s">
        <v>930</v>
      </c>
    </row>
    <row r="79" spans="1:4">
      <c r="A79" s="1062">
        <v>78</v>
      </c>
      <c r="B79" t="s">
        <v>777</v>
      </c>
      <c r="C79" t="s">
        <v>931</v>
      </c>
      <c r="D79" t="s">
        <v>932</v>
      </c>
    </row>
    <row r="80" spans="1:4">
      <c r="A80" s="1062">
        <v>79</v>
      </c>
      <c r="B80" t="s">
        <v>777</v>
      </c>
      <c r="C80" t="s">
        <v>933</v>
      </c>
      <c r="D80" t="s">
        <v>934</v>
      </c>
    </row>
    <row r="81" spans="1:4">
      <c r="A81" s="1062">
        <v>80</v>
      </c>
      <c r="B81" t="s">
        <v>777</v>
      </c>
      <c r="C81" t="s">
        <v>935</v>
      </c>
      <c r="D81" t="s">
        <v>936</v>
      </c>
    </row>
    <row r="82" spans="1:4">
      <c r="A82" s="1062">
        <v>81</v>
      </c>
      <c r="B82" t="s">
        <v>777</v>
      </c>
      <c r="C82" t="s">
        <v>937</v>
      </c>
      <c r="D82" t="s">
        <v>938</v>
      </c>
    </row>
    <row r="83" spans="1:4">
      <c r="A83" s="1062">
        <v>82</v>
      </c>
      <c r="B83" t="s">
        <v>777</v>
      </c>
      <c r="C83" t="s">
        <v>939</v>
      </c>
      <c r="D83" t="s">
        <v>940</v>
      </c>
    </row>
    <row r="84" spans="1:4">
      <c r="A84" s="1062">
        <v>83</v>
      </c>
      <c r="B84" t="s">
        <v>777</v>
      </c>
      <c r="C84" t="s">
        <v>941</v>
      </c>
      <c r="D84" t="s">
        <v>942</v>
      </c>
    </row>
    <row r="85" spans="1:4">
      <c r="A85" s="1062">
        <v>84</v>
      </c>
      <c r="B85" t="s">
        <v>777</v>
      </c>
      <c r="C85" t="s">
        <v>943</v>
      </c>
      <c r="D85" t="s">
        <v>944</v>
      </c>
    </row>
    <row r="86" spans="1:4">
      <c r="A86" s="1062">
        <v>85</v>
      </c>
      <c r="B86" t="s">
        <v>777</v>
      </c>
      <c r="C86" t="s">
        <v>945</v>
      </c>
      <c r="D86" t="s">
        <v>946</v>
      </c>
    </row>
    <row r="87" spans="1:4">
      <c r="A87" s="1062">
        <v>86</v>
      </c>
      <c r="B87" t="s">
        <v>777</v>
      </c>
      <c r="C87" t="s">
        <v>947</v>
      </c>
      <c r="D87" t="s">
        <v>948</v>
      </c>
    </row>
    <row r="88" spans="1:4">
      <c r="A88" s="1062">
        <v>87</v>
      </c>
      <c r="B88" t="s">
        <v>777</v>
      </c>
      <c r="C88" t="s">
        <v>949</v>
      </c>
      <c r="D88" t="s">
        <v>950</v>
      </c>
    </row>
    <row r="89" spans="1:4">
      <c r="A89" s="1062">
        <v>88</v>
      </c>
      <c r="B89" t="s">
        <v>777</v>
      </c>
      <c r="C89" t="s">
        <v>951</v>
      </c>
      <c r="D89" t="s">
        <v>952</v>
      </c>
    </row>
    <row r="90" spans="1:4">
      <c r="A90" s="1062">
        <v>89</v>
      </c>
      <c r="B90" t="s">
        <v>777</v>
      </c>
      <c r="C90" t="s">
        <v>953</v>
      </c>
      <c r="D90" t="s">
        <v>954</v>
      </c>
    </row>
    <row r="91" spans="1:4">
      <c r="A91" s="1062">
        <v>90</v>
      </c>
      <c r="B91" t="s">
        <v>777</v>
      </c>
      <c r="C91" t="s">
        <v>955</v>
      </c>
      <c r="D91" t="s">
        <v>956</v>
      </c>
    </row>
    <row r="92" spans="1:4">
      <c r="A92" s="1062">
        <v>91</v>
      </c>
      <c r="B92" t="s">
        <v>777</v>
      </c>
      <c r="C92" t="s">
        <v>957</v>
      </c>
      <c r="D92" t="s">
        <v>958</v>
      </c>
    </row>
    <row r="93" spans="1:4">
      <c r="A93" s="1062">
        <v>92</v>
      </c>
      <c r="B93" t="s">
        <v>777</v>
      </c>
      <c r="C93" t="s">
        <v>959</v>
      </c>
      <c r="D93" t="s">
        <v>960</v>
      </c>
    </row>
    <row r="94" spans="1:4">
      <c r="A94" s="1062">
        <v>93</v>
      </c>
      <c r="B94" t="s">
        <v>777</v>
      </c>
      <c r="C94" t="s">
        <v>961</v>
      </c>
      <c r="D94" t="s">
        <v>962</v>
      </c>
    </row>
    <row r="95" spans="1:4">
      <c r="A95" s="1062">
        <v>94</v>
      </c>
      <c r="B95" t="s">
        <v>777</v>
      </c>
      <c r="C95" t="s">
        <v>963</v>
      </c>
      <c r="D95" t="s">
        <v>964</v>
      </c>
    </row>
    <row r="96" spans="1:4">
      <c r="A96" s="1062">
        <v>95</v>
      </c>
      <c r="B96" t="s">
        <v>777</v>
      </c>
      <c r="C96" t="s">
        <v>965</v>
      </c>
      <c r="D96" t="s">
        <v>966</v>
      </c>
    </row>
    <row r="97" spans="1:4">
      <c r="A97" s="1062">
        <v>96</v>
      </c>
      <c r="B97" t="s">
        <v>777</v>
      </c>
      <c r="C97" t="s">
        <v>967</v>
      </c>
      <c r="D97" t="s">
        <v>968</v>
      </c>
    </row>
    <row r="98" spans="1:4">
      <c r="A98" s="1062">
        <v>97</v>
      </c>
      <c r="B98" t="s">
        <v>777</v>
      </c>
      <c r="C98" t="s">
        <v>969</v>
      </c>
      <c r="D98" t="s">
        <v>970</v>
      </c>
    </row>
    <row r="99" spans="1:4">
      <c r="A99" s="1062">
        <v>98</v>
      </c>
      <c r="B99" t="s">
        <v>777</v>
      </c>
      <c r="C99" t="s">
        <v>971</v>
      </c>
      <c r="D99" t="s">
        <v>972</v>
      </c>
    </row>
    <row r="100" spans="1:4">
      <c r="A100" s="1062">
        <v>99</v>
      </c>
      <c r="B100" t="s">
        <v>777</v>
      </c>
      <c r="C100" t="s">
        <v>973</v>
      </c>
      <c r="D100" t="s">
        <v>974</v>
      </c>
    </row>
    <row r="101" spans="1:4">
      <c r="A101" s="1062">
        <v>100</v>
      </c>
      <c r="B101" t="s">
        <v>777</v>
      </c>
      <c r="C101" t="s">
        <v>975</v>
      </c>
      <c r="D101" t="s">
        <v>976</v>
      </c>
    </row>
    <row r="102" spans="1:4">
      <c r="A102" s="1062">
        <v>101</v>
      </c>
      <c r="B102" t="s">
        <v>777</v>
      </c>
      <c r="C102" t="s">
        <v>977</v>
      </c>
      <c r="D102" t="s">
        <v>978</v>
      </c>
    </row>
    <row r="103" spans="1:4">
      <c r="A103" s="1062">
        <v>102</v>
      </c>
      <c r="B103" t="s">
        <v>777</v>
      </c>
      <c r="C103" t="s">
        <v>979</v>
      </c>
      <c r="D103" t="s">
        <v>980</v>
      </c>
    </row>
    <row r="104" spans="1:4">
      <c r="A104" s="1062">
        <v>103</v>
      </c>
      <c r="B104" t="s">
        <v>777</v>
      </c>
      <c r="C104" t="s">
        <v>981</v>
      </c>
      <c r="D104" t="s">
        <v>982</v>
      </c>
    </row>
    <row r="105" spans="1:4">
      <c r="A105" s="1062">
        <v>104</v>
      </c>
      <c r="B105" t="s">
        <v>777</v>
      </c>
      <c r="C105" t="s">
        <v>983</v>
      </c>
      <c r="D105" t="s">
        <v>984</v>
      </c>
    </row>
    <row r="106" spans="1:4">
      <c r="A106" s="1062">
        <v>105</v>
      </c>
      <c r="B106" t="s">
        <v>777</v>
      </c>
      <c r="C106" t="s">
        <v>985</v>
      </c>
      <c r="D106" t="s">
        <v>986</v>
      </c>
    </row>
    <row r="107" spans="1:4">
      <c r="A107" s="1062">
        <v>106</v>
      </c>
      <c r="B107" t="s">
        <v>777</v>
      </c>
      <c r="C107" t="s">
        <v>987</v>
      </c>
      <c r="D107" t="s">
        <v>988</v>
      </c>
    </row>
    <row r="108" spans="1:4">
      <c r="A108" s="1062">
        <v>107</v>
      </c>
      <c r="B108" t="s">
        <v>777</v>
      </c>
      <c r="C108" t="s">
        <v>989</v>
      </c>
      <c r="D108" t="s">
        <v>990</v>
      </c>
    </row>
    <row r="109" spans="1:4">
      <c r="A109" s="1062">
        <v>108</v>
      </c>
      <c r="B109" t="s">
        <v>777</v>
      </c>
      <c r="C109" t="s">
        <v>991</v>
      </c>
      <c r="D109" t="s">
        <v>992</v>
      </c>
    </row>
    <row r="110" spans="1:4">
      <c r="A110" s="1062">
        <v>109</v>
      </c>
      <c r="B110" t="s">
        <v>777</v>
      </c>
      <c r="C110" t="s">
        <v>993</v>
      </c>
      <c r="D110" t="s">
        <v>994</v>
      </c>
    </row>
    <row r="111" spans="1:4">
      <c r="A111" s="1062">
        <v>110</v>
      </c>
      <c r="B111" t="s">
        <v>777</v>
      </c>
      <c r="C111" t="s">
        <v>995</v>
      </c>
      <c r="D111" t="s">
        <v>996</v>
      </c>
    </row>
    <row r="112" spans="1:4">
      <c r="A112" s="1062">
        <v>111</v>
      </c>
      <c r="B112" t="s">
        <v>777</v>
      </c>
      <c r="C112" t="s">
        <v>997</v>
      </c>
      <c r="D112" t="s">
        <v>998</v>
      </c>
    </row>
    <row r="113" spans="1:4">
      <c r="A113" s="1062">
        <v>112</v>
      </c>
      <c r="B113" t="s">
        <v>777</v>
      </c>
      <c r="C113" t="s">
        <v>999</v>
      </c>
      <c r="D113" t="s">
        <v>1000</v>
      </c>
    </row>
  </sheetData>
  <phoneticPr fontId="13" type="noConversion"/>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Info">
    <tabColor indexed="47"/>
  </sheetPr>
  <dimension ref="A1:D36"/>
  <sheetViews>
    <sheetView showGridLines="0" zoomScaleNormal="100" workbookViewId="0"/>
  </sheetViews>
  <sheetFormatPr defaultRowHeight="11.25"/>
  <cols>
    <col min="1" max="1" width="3.7109375" style="43" customWidth="1"/>
    <col min="2" max="2" width="90.7109375" style="43" customWidth="1"/>
    <col min="3" max="16384" width="9.140625" style="43"/>
  </cols>
  <sheetData>
    <row r="1" spans="2:4">
      <c r="B1" s="51" t="s">
        <v>60</v>
      </c>
    </row>
    <row r="2" spans="2:4" ht="90">
      <c r="B2" s="53" t="s">
        <v>504</v>
      </c>
    </row>
    <row r="3" spans="2:4" ht="67.5">
      <c r="B3" s="53" t="s">
        <v>391</v>
      </c>
    </row>
    <row r="4" spans="2:4" ht="33.75">
      <c r="B4" s="53" t="s">
        <v>606</v>
      </c>
    </row>
    <row r="5" spans="2:4">
      <c r="B5" s="53" t="s">
        <v>223</v>
      </c>
    </row>
    <row r="6" spans="2:4" ht="22.5">
      <c r="B6" s="53" t="s">
        <v>267</v>
      </c>
    </row>
    <row r="7" spans="2:4" ht="22.5">
      <c r="B7" s="53" t="s">
        <v>268</v>
      </c>
    </row>
    <row r="8" spans="2:4" ht="22.5">
      <c r="B8" s="53" t="s">
        <v>269</v>
      </c>
    </row>
    <row r="9" spans="2:4" ht="22.5">
      <c r="B9" s="53" t="s">
        <v>505</v>
      </c>
    </row>
    <row r="10" spans="2:4" ht="56.25">
      <c r="B10" s="53" t="s">
        <v>769</v>
      </c>
    </row>
    <row r="11" spans="2:4" ht="12.75">
      <c r="B11" s="222" t="s">
        <v>389</v>
      </c>
    </row>
    <row r="12" spans="2:4">
      <c r="B12" s="51" t="s">
        <v>182</v>
      </c>
    </row>
    <row r="13" spans="2:4" ht="22.5">
      <c r="B13" s="53" t="s">
        <v>198</v>
      </c>
    </row>
    <row r="14" spans="2:4" ht="67.5">
      <c r="B14" s="53" t="s">
        <v>251</v>
      </c>
    </row>
    <row r="15" spans="2:4" ht="22.5">
      <c r="B15" s="53" t="s">
        <v>231</v>
      </c>
    </row>
    <row r="16" spans="2:4">
      <c r="B16" s="51" t="s">
        <v>207</v>
      </c>
      <c r="D16" s="93"/>
    </row>
    <row r="17" spans="1:2" ht="33.75">
      <c r="B17" s="53" t="s">
        <v>265</v>
      </c>
    </row>
    <row r="18" spans="1:2" ht="33.75">
      <c r="B18" s="53" t="s">
        <v>266</v>
      </c>
    </row>
    <row r="19" spans="1:2">
      <c r="B19" s="53" t="s">
        <v>252</v>
      </c>
    </row>
    <row r="20" spans="1:2" ht="33.75">
      <c r="B20" s="53" t="s">
        <v>293</v>
      </c>
    </row>
    <row r="21" spans="1:2">
      <c r="B21" s="51" t="s">
        <v>220</v>
      </c>
    </row>
    <row r="22" spans="1:2">
      <c r="B22" s="53" t="s">
        <v>222</v>
      </c>
    </row>
    <row r="24" spans="1:2" ht="22.5">
      <c r="B24" s="224" t="s">
        <v>372</v>
      </c>
    </row>
    <row r="26" spans="1:2">
      <c r="B26" s="51" t="s">
        <v>333</v>
      </c>
    </row>
    <row r="27" spans="1:2" ht="22.5">
      <c r="B27" s="223" t="s">
        <v>477</v>
      </c>
    </row>
    <row r="28" spans="1:2" ht="56.25">
      <c r="B28" s="223" t="s">
        <v>476</v>
      </c>
    </row>
    <row r="29" spans="1:2">
      <c r="B29" s="311" t="s">
        <v>390</v>
      </c>
    </row>
    <row r="30" spans="1:2" ht="22.5">
      <c r="B30" s="223" t="s">
        <v>605</v>
      </c>
    </row>
    <row r="32" spans="1:2">
      <c r="A32" s="281"/>
      <c r="B32" s="282" t="s">
        <v>434</v>
      </c>
    </row>
    <row r="33" spans="1:2" ht="14.25">
      <c r="A33" s="283">
        <v>1</v>
      </c>
      <c r="B33" s="284" t="s">
        <v>435</v>
      </c>
    </row>
    <row r="34" spans="1:2" ht="14.25">
      <c r="A34" s="283">
        <v>2</v>
      </c>
      <c r="B34" s="284" t="s">
        <v>436</v>
      </c>
    </row>
    <row r="35" spans="1:2">
      <c r="B35" s="282" t="s">
        <v>437</v>
      </c>
    </row>
    <row r="36" spans="1:2">
      <c r="B36" s="284" t="s">
        <v>438</v>
      </c>
    </row>
  </sheetData>
  <phoneticPr fontId="13" type="noConversion"/>
  <pageMargins left="0.75" right="0.75" top="1" bottom="1" header="0.5" footer="0.5"/>
  <pageSetup paperSize="9" orientation="portrait" horizontalDpi="200" verticalDpi="200"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5">
    <tabColor rgb="FFFFCC99"/>
  </sheetPr>
  <dimension ref="A1"/>
  <sheetViews>
    <sheetView showGridLines="0" workbookViewId="0"/>
  </sheetViews>
  <sheetFormatPr defaultRowHeight="11.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
    <tabColor indexed="22"/>
  </sheetPr>
  <dimension ref="A1:N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14" width="10.5703125" style="587"/>
    <col min="15" max="16384" width="10.5703125" style="525"/>
  </cols>
  <sheetData>
    <row r="1" spans="1:14" ht="3" customHeight="1">
      <c r="A1" s="593" t="s">
        <v>93</v>
      </c>
    </row>
    <row r="2" spans="1:14" ht="22.5">
      <c r="F2" s="1202" t="s">
        <v>492</v>
      </c>
      <c r="G2" s="1203"/>
      <c r="H2" s="1204"/>
      <c r="I2" s="642"/>
    </row>
    <row r="3" spans="1:14" ht="3" customHeight="1"/>
    <row r="4" spans="1:14" s="572" customFormat="1" ht="11.25">
      <c r="A4" s="592"/>
      <c r="B4" s="592"/>
      <c r="C4" s="592"/>
      <c r="D4" s="592"/>
      <c r="F4" s="1163" t="s">
        <v>454</v>
      </c>
      <c r="G4" s="1163"/>
      <c r="H4" s="1163"/>
      <c r="I4" s="1205" t="s">
        <v>455</v>
      </c>
      <c r="J4" s="592"/>
      <c r="K4" s="592"/>
      <c r="L4" s="592"/>
      <c r="M4" s="592"/>
      <c r="N4" s="592"/>
    </row>
    <row r="5" spans="1:14" s="572" customFormat="1" ht="11.25" customHeight="1">
      <c r="A5" s="592"/>
      <c r="B5" s="592"/>
      <c r="C5" s="592"/>
      <c r="D5" s="592"/>
      <c r="F5" s="608" t="s">
        <v>92</v>
      </c>
      <c r="G5" s="620" t="s">
        <v>457</v>
      </c>
      <c r="H5" s="607" t="s">
        <v>442</v>
      </c>
      <c r="I5" s="1205"/>
      <c r="J5" s="592"/>
      <c r="K5" s="592"/>
      <c r="L5" s="592"/>
      <c r="M5" s="592"/>
      <c r="N5" s="592"/>
    </row>
    <row r="6" spans="1:14" s="572" customFormat="1" ht="12" customHeight="1">
      <c r="A6" s="592"/>
      <c r="B6" s="592"/>
      <c r="C6" s="592"/>
      <c r="D6" s="592"/>
      <c r="F6" s="609" t="s">
        <v>93</v>
      </c>
      <c r="G6" s="611">
        <v>2</v>
      </c>
      <c r="H6" s="612">
        <v>3</v>
      </c>
      <c r="I6" s="610">
        <v>4</v>
      </c>
      <c r="J6" s="592">
        <v>4</v>
      </c>
      <c r="K6" s="592"/>
      <c r="L6" s="592"/>
      <c r="M6" s="592"/>
      <c r="N6" s="592"/>
    </row>
    <row r="7" spans="1:14" s="572" customFormat="1" ht="18.75">
      <c r="A7" s="592"/>
      <c r="B7" s="592"/>
      <c r="C7" s="592"/>
      <c r="D7" s="592"/>
      <c r="F7" s="618">
        <v>1</v>
      </c>
      <c r="G7" s="634" t="s">
        <v>493</v>
      </c>
      <c r="H7" s="606" t="str">
        <f>IF(dateCh="","",dateCh)</f>
        <v>27.12.2021</v>
      </c>
      <c r="I7" s="583" t="s">
        <v>494</v>
      </c>
      <c r="J7" s="617"/>
      <c r="K7" s="592"/>
      <c r="L7" s="592"/>
      <c r="M7" s="592"/>
      <c r="N7" s="592"/>
    </row>
    <row r="8" spans="1:14" s="572" customFormat="1" ht="45">
      <c r="A8" s="1206">
        <v>1</v>
      </c>
      <c r="B8" s="592"/>
      <c r="C8" s="592"/>
      <c r="D8" s="592"/>
      <c r="F8" s="618" t="str">
        <f>"2." &amp;mergeValue(A8)</f>
        <v>2.1</v>
      </c>
      <c r="G8" s="634" t="s">
        <v>495</v>
      </c>
      <c r="H8" s="606"/>
      <c r="I8" s="583" t="s">
        <v>592</v>
      </c>
      <c r="J8" s="617"/>
      <c r="K8" s="592"/>
      <c r="L8" s="592"/>
      <c r="M8" s="592"/>
      <c r="N8" s="592"/>
    </row>
    <row r="9" spans="1:14" s="572" customFormat="1" ht="22.5">
      <c r="A9" s="1206"/>
      <c r="B9" s="592"/>
      <c r="C9" s="592"/>
      <c r="D9" s="592"/>
      <c r="F9" s="618" t="str">
        <f>"3." &amp;mergeValue(A9)</f>
        <v>3.1</v>
      </c>
      <c r="G9" s="634" t="s">
        <v>496</v>
      </c>
      <c r="H9" s="606"/>
      <c r="I9" s="583" t="s">
        <v>590</v>
      </c>
      <c r="J9" s="617"/>
      <c r="K9" s="592"/>
      <c r="L9" s="592"/>
      <c r="M9" s="592"/>
      <c r="N9" s="592"/>
    </row>
    <row r="10" spans="1:14" s="572" customFormat="1" ht="22.5">
      <c r="A10" s="1206"/>
      <c r="B10" s="592"/>
      <c r="C10" s="592"/>
      <c r="D10" s="592"/>
      <c r="F10" s="618" t="str">
        <f>"4."&amp;mergeValue(A10)</f>
        <v>4.1</v>
      </c>
      <c r="G10" s="634" t="s">
        <v>497</v>
      </c>
      <c r="H10" s="607" t="s">
        <v>458</v>
      </c>
      <c r="I10" s="583"/>
      <c r="J10" s="617"/>
      <c r="K10" s="592"/>
      <c r="L10" s="592"/>
      <c r="M10" s="592"/>
      <c r="N10" s="592"/>
    </row>
    <row r="11" spans="1:14" s="572" customFormat="1" ht="18.75">
      <c r="A11" s="1206"/>
      <c r="B11" s="1206">
        <v>1</v>
      </c>
      <c r="C11" s="625"/>
      <c r="D11" s="625"/>
      <c r="F11" s="618" t="str">
        <f>"4."&amp;mergeValue(A11) &amp;"."&amp;mergeValue(B11)</f>
        <v>4.1.1</v>
      </c>
      <c r="G11" s="613" t="s">
        <v>594</v>
      </c>
      <c r="H11" s="606" t="str">
        <f>IF(region_name="","",region_name)</f>
        <v>г.Санкт-Петербург</v>
      </c>
      <c r="I11" s="583" t="s">
        <v>500</v>
      </c>
      <c r="J11" s="617"/>
      <c r="K11" s="592"/>
      <c r="L11" s="592"/>
      <c r="M11" s="592"/>
      <c r="N11" s="592"/>
    </row>
    <row r="12" spans="1:14" s="572" customFormat="1" ht="22.5">
      <c r="A12" s="1206"/>
      <c r="B12" s="1206"/>
      <c r="C12" s="1206">
        <v>1</v>
      </c>
      <c r="D12" s="625"/>
      <c r="F12" s="618" t="str">
        <f>"4."&amp;mergeValue(A12) &amp;"."&amp;mergeValue(B12)&amp;"."&amp;mergeValue(C12)</f>
        <v>4.1.1.1</v>
      </c>
      <c r="G12" s="624" t="s">
        <v>498</v>
      </c>
      <c r="H12" s="606"/>
      <c r="I12" s="583" t="s">
        <v>501</v>
      </c>
      <c r="J12" s="617"/>
      <c r="K12" s="592"/>
      <c r="L12" s="592"/>
      <c r="M12" s="592"/>
      <c r="N12" s="592"/>
    </row>
    <row r="13" spans="1:14" s="572" customFormat="1" ht="39" customHeight="1">
      <c r="A13" s="1206"/>
      <c r="B13" s="1206"/>
      <c r="C13" s="1206"/>
      <c r="D13" s="625">
        <v>1</v>
      </c>
      <c r="F13" s="618" t="str">
        <f>"4."&amp;mergeValue(A13) &amp;"."&amp;mergeValue(B13)&amp;"."&amp;mergeValue(C13)&amp;"."&amp;mergeValue(D13)</f>
        <v>4.1.1.1.1</v>
      </c>
      <c r="G13" s="635" t="s">
        <v>499</v>
      </c>
      <c r="H13" s="606"/>
      <c r="I13" s="1207" t="s">
        <v>593</v>
      </c>
      <c r="J13" s="617"/>
      <c r="K13" s="592"/>
      <c r="L13" s="592"/>
      <c r="M13" s="592"/>
      <c r="N13" s="592"/>
    </row>
    <row r="14" spans="1:14" s="572" customFormat="1" ht="18.75">
      <c r="A14" s="1206"/>
      <c r="B14" s="1206"/>
      <c r="C14" s="1206"/>
      <c r="D14" s="625"/>
      <c r="F14" s="621"/>
      <c r="G14" s="552" t="s">
        <v>4</v>
      </c>
      <c r="H14" s="626"/>
      <c r="I14" s="1207"/>
      <c r="J14" s="617"/>
      <c r="K14" s="592"/>
      <c r="L14" s="592"/>
      <c r="M14" s="592"/>
      <c r="N14" s="592"/>
    </row>
    <row r="15" spans="1:14" s="572" customFormat="1" ht="18.75">
      <c r="A15" s="1206"/>
      <c r="B15" s="1206"/>
      <c r="C15" s="625"/>
      <c r="D15" s="625"/>
      <c r="F15" s="636"/>
      <c r="G15" s="579" t="s">
        <v>403</v>
      </c>
      <c r="H15" s="637"/>
      <c r="I15" s="638"/>
      <c r="J15" s="617"/>
      <c r="K15" s="592"/>
      <c r="L15" s="592"/>
      <c r="M15" s="592"/>
      <c r="N15" s="592"/>
    </row>
    <row r="16" spans="1:14" s="572" customFormat="1" ht="18.75">
      <c r="A16" s="1206"/>
      <c r="B16" s="592"/>
      <c r="C16" s="592"/>
      <c r="D16" s="592"/>
      <c r="F16" s="621"/>
      <c r="G16" s="560" t="s">
        <v>507</v>
      </c>
      <c r="H16" s="622"/>
      <c r="I16" s="623"/>
      <c r="J16" s="617"/>
      <c r="K16" s="592"/>
      <c r="L16" s="592"/>
      <c r="M16" s="592"/>
      <c r="N16" s="592"/>
    </row>
    <row r="17" spans="1:14" s="572" customFormat="1" ht="18.75">
      <c r="A17" s="592"/>
      <c r="B17" s="592"/>
      <c r="C17" s="592"/>
      <c r="D17" s="592"/>
      <c r="F17" s="621"/>
      <c r="G17" s="567" t="s">
        <v>506</v>
      </c>
      <c r="H17" s="622"/>
      <c r="I17" s="623"/>
      <c r="J17" s="617"/>
      <c r="K17" s="592"/>
      <c r="L17" s="592"/>
      <c r="M17" s="592"/>
      <c r="N17" s="592"/>
    </row>
    <row r="18" spans="1:14" s="615" customFormat="1" ht="3" customHeight="1">
      <c r="A18" s="616"/>
      <c r="B18" s="616"/>
      <c r="C18" s="616"/>
      <c r="D18" s="616"/>
      <c r="F18" s="627"/>
      <c r="G18" s="628"/>
      <c r="H18" s="629"/>
      <c r="I18" s="630"/>
      <c r="J18" s="616"/>
      <c r="K18" s="616"/>
      <c r="L18" s="616"/>
      <c r="M18" s="616"/>
      <c r="N18" s="616"/>
    </row>
    <row r="19" spans="1:14" s="615" customFormat="1" ht="15" customHeight="1">
      <c r="A19" s="616"/>
      <c r="B19" s="616"/>
      <c r="C19" s="616"/>
      <c r="D19" s="616"/>
      <c r="F19" s="614"/>
      <c r="G19" s="1201" t="s">
        <v>595</v>
      </c>
      <c r="H19" s="1201"/>
      <c r="I19" s="596"/>
      <c r="J19" s="616"/>
      <c r="K19" s="616"/>
      <c r="L19" s="616"/>
      <c r="M19" s="616"/>
      <c r="N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6">
    <tabColor indexed="47"/>
  </sheetPr>
  <dimension ref="A1"/>
  <sheetViews>
    <sheetView showGridLines="0" zoomScaleNormal="100" workbookViewId="0"/>
  </sheetViews>
  <sheetFormatPr defaultRowHeight="11.25"/>
  <sheetData>
    <row r="1" spans="1:1">
      <c r="A1" s="3"/>
    </row>
  </sheetData>
  <phoneticPr fontId="13" type="noConversion"/>
  <pageMargins left="0.75" right="0.75" top="1" bottom="1" header="0.5" footer="0.5"/>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7">
    <tabColor indexed="47"/>
  </sheetPr>
  <dimension ref="A1"/>
  <sheetViews>
    <sheetView showGridLines="0" zoomScaleNormal="100" workbookViewId="0"/>
  </sheetViews>
  <sheetFormatPr defaultRowHeight="11.25"/>
  <cols>
    <col min="1" max="16384" width="9.140625" style="174"/>
  </cols>
  <sheetData>
    <row r="1" spans="1:1">
      <c r="A1" s="192"/>
    </row>
  </sheetData>
  <pageMargins left="0.7" right="0.7" top="0.75" bottom="0.75" header="0.3" footer="0.3"/>
  <pageSetup paperSize="9" orientation="portrait" verticalDpi="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11">
    <tabColor indexed="47"/>
  </sheetPr>
  <dimension ref="A1"/>
  <sheetViews>
    <sheetView showGridLines="0" zoomScaleNormal="100" workbookViewId="0"/>
  </sheetViews>
  <sheetFormatPr defaultRowHeight="11.25"/>
  <sheetData>
    <row r="1" spans="1:1">
      <c r="A1" s="3"/>
    </row>
  </sheetData>
  <sheetProtection formatColumns="0" formatRows="0"/>
  <phoneticPr fontId="13" type="noConversion"/>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12">
    <tabColor indexed="47"/>
  </sheetPr>
  <dimension ref="A1"/>
  <sheetViews>
    <sheetView showGridLines="0" workbookViewId="0"/>
  </sheetViews>
  <sheetFormatPr defaultRowHeight="11.25"/>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DateChoose">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omm">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ThisWorkbook">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MR">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CheckUpdates">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1">
    <tabColor rgb="FFEAEBEE"/>
    <pageSetUpPr fitToPage="1"/>
  </sheetPr>
  <dimension ref="A1:AB34"/>
  <sheetViews>
    <sheetView showGridLines="0" topLeftCell="I4" zoomScaleNormal="100" workbookViewId="0"/>
  </sheetViews>
  <sheetFormatPr defaultColWidth="10.5703125" defaultRowHeight="14.25"/>
  <cols>
    <col min="1" max="6" width="10.5703125" style="587" hidden="1" customWidth="1"/>
    <col min="7" max="8" width="9.140625" style="593" hidden="1" customWidth="1"/>
    <col min="9" max="9" width="3.7109375" style="533" customWidth="1"/>
    <col min="10" max="11" width="3.7109375" style="532" customWidth="1"/>
    <col min="12" max="12" width="12.7109375" style="525" customWidth="1"/>
    <col min="13" max="13" width="44.7109375" style="525" customWidth="1"/>
    <col min="14" max="14" width="1.7109375" style="525" hidden="1" customWidth="1"/>
    <col min="15" max="15" width="29.7109375" style="525" hidden="1" customWidth="1"/>
    <col min="16" max="17" width="23.7109375" style="525" hidden="1" customWidth="1"/>
    <col min="18" max="18" width="11.7109375" style="525" customWidth="1"/>
    <col min="19" max="19" width="3.7109375" style="525" customWidth="1"/>
    <col min="20" max="20" width="11.7109375" style="525" customWidth="1"/>
    <col min="21" max="21" width="8.5703125" style="525" hidden="1" customWidth="1"/>
    <col min="22" max="22" width="4.7109375" style="525" customWidth="1"/>
    <col min="23" max="23" width="115.7109375" style="525" customWidth="1"/>
    <col min="24" max="25" width="10.5703125" style="587"/>
    <col min="26" max="26" width="11.140625" style="587" customWidth="1"/>
    <col min="27" max="28" width="10.5703125" style="587"/>
    <col min="29" max="16384" width="10.5703125" style="525"/>
  </cols>
  <sheetData>
    <row r="1" spans="1:28" hidden="1">
      <c r="Q1" s="585"/>
      <c r="R1" s="585"/>
    </row>
    <row r="2" spans="1:28" hidden="1">
      <c r="U2" s="585"/>
    </row>
    <row r="3" spans="1:28" hidden="1"/>
    <row r="4" spans="1:28" ht="3" customHeight="1">
      <c r="J4" s="531"/>
      <c r="K4" s="531"/>
      <c r="L4" s="526"/>
      <c r="M4" s="526"/>
      <c r="N4" s="526"/>
      <c r="O4" s="534"/>
      <c r="P4" s="534"/>
      <c r="Q4" s="534"/>
      <c r="R4" s="534"/>
      <c r="S4" s="534"/>
      <c r="T4" s="534"/>
      <c r="U4" s="534"/>
    </row>
    <row r="5" spans="1:28" ht="22.5" customHeight="1">
      <c r="J5" s="531"/>
      <c r="K5" s="531"/>
      <c r="L5" s="1234" t="s">
        <v>633</v>
      </c>
      <c r="M5" s="1234"/>
      <c r="N5" s="1234"/>
      <c r="O5" s="1234"/>
      <c r="P5" s="1234"/>
      <c r="Q5" s="1234"/>
      <c r="R5" s="1234"/>
      <c r="S5" s="1234"/>
      <c r="T5" s="1234"/>
      <c r="U5" s="666"/>
    </row>
    <row r="6" spans="1:28" ht="3" customHeight="1">
      <c r="J6" s="531"/>
      <c r="K6" s="531"/>
      <c r="L6" s="526"/>
      <c r="M6" s="526"/>
      <c r="N6" s="526"/>
      <c r="O6" s="530"/>
      <c r="P6" s="530"/>
      <c r="Q6" s="530"/>
      <c r="R6" s="530"/>
      <c r="S6" s="530"/>
      <c r="T6" s="530"/>
      <c r="U6" s="530"/>
      <c r="V6" s="534"/>
    </row>
    <row r="7" spans="1:28" s="572" customFormat="1" ht="22.5">
      <c r="A7" s="592"/>
      <c r="B7" s="592"/>
      <c r="C7" s="592"/>
      <c r="D7" s="592"/>
      <c r="E7" s="592"/>
      <c r="F7" s="592"/>
      <c r="G7" s="592"/>
      <c r="H7" s="592"/>
      <c r="L7" s="501"/>
      <c r="M7" s="619" t="s">
        <v>503</v>
      </c>
      <c r="N7" s="668"/>
      <c r="O7" s="1211" t="str">
        <f>IF(NameOrPr_ch="",IF(NameOrPr="","",NameOrPr),NameOrPr_ch)</f>
        <v>Комитет по тарифам Санкт-Петербурга</v>
      </c>
      <c r="P7" s="1211"/>
      <c r="Q7" s="1211"/>
      <c r="R7" s="1211"/>
      <c r="S7" s="1211"/>
      <c r="T7" s="1211"/>
      <c r="U7" s="584"/>
      <c r="V7" s="584"/>
      <c r="W7" s="521"/>
      <c r="X7" s="592"/>
      <c r="Y7" s="592"/>
      <c r="Z7" s="592"/>
      <c r="AA7" s="592"/>
      <c r="AB7" s="592"/>
    </row>
    <row r="8" spans="1:28" s="572" customFormat="1" ht="18.75">
      <c r="A8" s="592"/>
      <c r="B8" s="592"/>
      <c r="C8" s="592"/>
      <c r="D8" s="592"/>
      <c r="E8" s="592"/>
      <c r="F8" s="592"/>
      <c r="G8" s="592"/>
      <c r="H8" s="592"/>
      <c r="L8" s="501"/>
      <c r="M8" s="619" t="s">
        <v>598</v>
      </c>
      <c r="N8" s="668"/>
      <c r="O8" s="1211" t="str">
        <f>IF(datePr_ch="",IF(datePr="","",datePr),datePr_ch)</f>
        <v>15.12.2021</v>
      </c>
      <c r="P8" s="1211"/>
      <c r="Q8" s="1211"/>
      <c r="R8" s="1211"/>
      <c r="S8" s="1211"/>
      <c r="T8" s="1211"/>
      <c r="U8" s="584"/>
      <c r="V8" s="584"/>
      <c r="W8" s="521"/>
      <c r="X8" s="592"/>
      <c r="Y8" s="592"/>
      <c r="Z8" s="592"/>
      <c r="AA8" s="592"/>
      <c r="AB8" s="592"/>
    </row>
    <row r="9" spans="1:28" s="572" customFormat="1" ht="18.75">
      <c r="A9" s="592"/>
      <c r="B9" s="592"/>
      <c r="C9" s="592"/>
      <c r="D9" s="592"/>
      <c r="E9" s="592"/>
      <c r="F9" s="592"/>
      <c r="G9" s="592"/>
      <c r="H9" s="592"/>
      <c r="L9" s="554"/>
      <c r="M9" s="619" t="s">
        <v>597</v>
      </c>
      <c r="N9" s="668"/>
      <c r="O9" s="1211" t="str">
        <f>IF(numberPr_ch="",IF(numberPr="","",numberPr),numberPr_ch)</f>
        <v>208-р</v>
      </c>
      <c r="P9" s="1211"/>
      <c r="Q9" s="1211"/>
      <c r="R9" s="1211"/>
      <c r="S9" s="1211"/>
      <c r="T9" s="1211"/>
      <c r="U9" s="584"/>
      <c r="V9" s="584"/>
      <c r="W9" s="521"/>
      <c r="X9" s="592"/>
      <c r="Y9" s="592"/>
      <c r="Z9" s="592"/>
      <c r="AA9" s="592"/>
      <c r="AB9" s="592"/>
    </row>
    <row r="10" spans="1:28" s="572" customFormat="1" ht="18.75">
      <c r="A10" s="592"/>
      <c r="B10" s="592"/>
      <c r="C10" s="592"/>
      <c r="D10" s="592"/>
      <c r="E10" s="592"/>
      <c r="F10" s="592"/>
      <c r="G10" s="592"/>
      <c r="H10" s="592"/>
      <c r="L10" s="554"/>
      <c r="M10" s="619" t="s">
        <v>502</v>
      </c>
      <c r="N10" s="668"/>
      <c r="O10" s="1211" t="str">
        <f>IF(IstPub_ch="",IF(IstPub="","",IstPub),IstPub_ch)</f>
        <v>официальный сайт Комитета по тарифам Санкт-Петербурга: http://tarifspb.ru/</v>
      </c>
      <c r="P10" s="1211"/>
      <c r="Q10" s="1211"/>
      <c r="R10" s="1211"/>
      <c r="S10" s="1211"/>
      <c r="T10" s="1211"/>
      <c r="U10" s="584"/>
      <c r="V10" s="584"/>
      <c r="W10" s="521"/>
      <c r="X10" s="592"/>
      <c r="Y10" s="592"/>
      <c r="Z10" s="592"/>
      <c r="AA10" s="592"/>
      <c r="AB10" s="592"/>
    </row>
    <row r="11" spans="1:28" s="572" customFormat="1" ht="11.25" hidden="1">
      <c r="A11" s="592"/>
      <c r="B11" s="592"/>
      <c r="C11" s="592"/>
      <c r="D11" s="592"/>
      <c r="E11" s="592"/>
      <c r="F11" s="592"/>
      <c r="G11" s="592"/>
      <c r="H11" s="592"/>
      <c r="L11" s="1235"/>
      <c r="M11" s="1235"/>
      <c r="N11" s="568"/>
      <c r="O11" s="584"/>
      <c r="P11" s="584"/>
      <c r="Q11" s="584"/>
      <c r="R11" s="584"/>
      <c r="S11" s="584"/>
      <c r="T11" s="584"/>
      <c r="U11" s="590" t="s">
        <v>373</v>
      </c>
      <c r="X11" s="592"/>
      <c r="Y11" s="592"/>
      <c r="Z11" s="592"/>
      <c r="AA11" s="592"/>
      <c r="AB11" s="592"/>
    </row>
    <row r="12" spans="1:28">
      <c r="J12" s="531"/>
      <c r="K12" s="531"/>
      <c r="L12" s="526"/>
      <c r="M12" s="526"/>
      <c r="N12" s="504"/>
      <c r="O12" s="1212"/>
      <c r="P12" s="1212"/>
      <c r="Q12" s="1212"/>
      <c r="R12" s="1212"/>
      <c r="S12" s="1212"/>
      <c r="T12" s="1212"/>
      <c r="U12" s="1212"/>
    </row>
    <row r="13" spans="1:28">
      <c r="J13" s="531"/>
      <c r="K13" s="531"/>
      <c r="L13" s="1163" t="s">
        <v>454</v>
      </c>
      <c r="M13" s="1163"/>
      <c r="N13" s="1163"/>
      <c r="O13" s="1163"/>
      <c r="P13" s="1163"/>
      <c r="Q13" s="1163"/>
      <c r="R13" s="1163"/>
      <c r="S13" s="1163"/>
      <c r="T13" s="1163"/>
      <c r="U13" s="1163"/>
      <c r="V13" s="1163"/>
      <c r="W13" s="1163" t="s">
        <v>455</v>
      </c>
    </row>
    <row r="14" spans="1:28" ht="14.25" customHeight="1">
      <c r="J14" s="531"/>
      <c r="K14" s="531"/>
      <c r="L14" s="1218" t="s">
        <v>92</v>
      </c>
      <c r="M14" s="1218" t="s">
        <v>641</v>
      </c>
      <c r="N14" s="663"/>
      <c r="O14" s="1219" t="s">
        <v>643</v>
      </c>
      <c r="P14" s="1220"/>
      <c r="Q14" s="1220"/>
      <c r="R14" s="1220"/>
      <c r="S14" s="1220"/>
      <c r="T14" s="1221"/>
      <c r="U14" s="1229" t="s">
        <v>341</v>
      </c>
      <c r="V14" s="1215" t="s">
        <v>275</v>
      </c>
      <c r="W14" s="1163"/>
    </row>
    <row r="15" spans="1:28" ht="14.25" customHeight="1">
      <c r="J15" s="531"/>
      <c r="K15" s="531"/>
      <c r="L15" s="1218"/>
      <c r="M15" s="1218"/>
      <c r="N15" s="664"/>
      <c r="O15" s="1224" t="s">
        <v>607</v>
      </c>
      <c r="P15" s="1222" t="s">
        <v>271</v>
      </c>
      <c r="Q15" s="1223"/>
      <c r="R15" s="1226" t="s">
        <v>656</v>
      </c>
      <c r="S15" s="1227"/>
      <c r="T15" s="1228"/>
      <c r="U15" s="1230"/>
      <c r="V15" s="1216"/>
      <c r="W15" s="1163"/>
    </row>
    <row r="16" spans="1:28" ht="33.75" customHeight="1">
      <c r="J16" s="531"/>
      <c r="K16" s="531"/>
      <c r="L16" s="1218"/>
      <c r="M16" s="1218"/>
      <c r="N16" s="665"/>
      <c r="O16" s="1225"/>
      <c r="P16" s="537" t="s">
        <v>608</v>
      </c>
      <c r="Q16" s="537" t="s">
        <v>6</v>
      </c>
      <c r="R16" s="538" t="s">
        <v>274</v>
      </c>
      <c r="S16" s="1213" t="s">
        <v>273</v>
      </c>
      <c r="T16" s="1214"/>
      <c r="U16" s="1231"/>
      <c r="V16" s="1217"/>
      <c r="W16" s="1163"/>
    </row>
    <row r="17" spans="1:28">
      <c r="J17" s="531"/>
      <c r="K17" s="571">
        <v>1</v>
      </c>
      <c r="L17" s="649" t="s">
        <v>93</v>
      </c>
      <c r="M17" s="649" t="s">
        <v>49</v>
      </c>
      <c r="N17" s="651" t="str">
        <f ca="1">OFFSET(N17,0,-1)</f>
        <v>2</v>
      </c>
      <c r="O17" s="650">
        <f ca="1">OFFSET(O17,0,-1)+1</f>
        <v>3</v>
      </c>
      <c r="P17" s="650">
        <f ca="1">OFFSET(P17,0,-1)+1</f>
        <v>4</v>
      </c>
      <c r="Q17" s="650">
        <f ca="1">OFFSET(Q17,0,-1)+1</f>
        <v>5</v>
      </c>
      <c r="R17" s="650">
        <f ca="1">OFFSET(R17,0,-1)+1</f>
        <v>6</v>
      </c>
      <c r="S17" s="1236">
        <f ca="1">OFFSET(S17,0,-1)+1</f>
        <v>7</v>
      </c>
      <c r="T17" s="1236"/>
      <c r="U17" s="650">
        <f ca="1">OFFSET(U17,0,-2)+1</f>
        <v>8</v>
      </c>
      <c r="V17" s="651">
        <f ca="1">OFFSET(V17,0,-1)</f>
        <v>8</v>
      </c>
      <c r="W17" s="650">
        <f ca="1">OFFSET(W17,0,-1)+1</f>
        <v>9</v>
      </c>
    </row>
    <row r="18" spans="1:28" ht="22.5">
      <c r="A18" s="1237">
        <v>1</v>
      </c>
      <c r="B18" s="849"/>
      <c r="C18" s="849"/>
      <c r="D18" s="849"/>
      <c r="E18" s="850"/>
      <c r="F18" s="851"/>
      <c r="G18" s="851"/>
      <c r="H18" s="851"/>
      <c r="I18" s="852"/>
      <c r="J18" s="847"/>
      <c r="K18" s="854"/>
      <c r="L18" s="595">
        <f>mergeValue(A18)</f>
        <v>1</v>
      </c>
      <c r="M18" s="643" t="s">
        <v>20</v>
      </c>
      <c r="N18" s="648"/>
      <c r="O18" s="1238"/>
      <c r="P18" s="1238"/>
      <c r="Q18" s="1238"/>
      <c r="R18" s="1238"/>
      <c r="S18" s="1238"/>
      <c r="T18" s="1238"/>
      <c r="U18" s="1238"/>
      <c r="V18" s="1238"/>
      <c r="W18" s="632" t="s">
        <v>477</v>
      </c>
      <c r="Y18" s="591"/>
      <c r="Z18" s="591" t="str">
        <f t="shared" ref="Z18:Z31" si="0">IF(M18="","",M18 )</f>
        <v>Наименование тарифа</v>
      </c>
      <c r="AA18" s="591"/>
      <c r="AB18" s="591"/>
    </row>
    <row r="19" spans="1:28" ht="22.5">
      <c r="A19" s="1237"/>
      <c r="B19" s="1237">
        <v>1</v>
      </c>
      <c r="C19" s="849"/>
      <c r="D19" s="849"/>
      <c r="E19" s="851"/>
      <c r="F19" s="851"/>
      <c r="G19" s="851"/>
      <c r="H19" s="851"/>
      <c r="I19" s="846"/>
      <c r="J19" s="845"/>
      <c r="K19" s="848"/>
      <c r="L19" s="595" t="str">
        <f>mergeValue(A19) &amp;"."&amp; mergeValue(B19)</f>
        <v>1.1</v>
      </c>
      <c r="M19" s="548" t="s">
        <v>16</v>
      </c>
      <c r="N19" s="648"/>
      <c r="O19" s="1238"/>
      <c r="P19" s="1238"/>
      <c r="Q19" s="1238"/>
      <c r="R19" s="1238"/>
      <c r="S19" s="1238"/>
      <c r="T19" s="1238"/>
      <c r="U19" s="1238"/>
      <c r="V19" s="1238"/>
      <c r="W19" s="632" t="s">
        <v>478</v>
      </c>
      <c r="Y19" s="591"/>
      <c r="Z19" s="591" t="str">
        <f t="shared" si="0"/>
        <v>Территория действия тарифа</v>
      </c>
      <c r="AA19" s="591"/>
      <c r="AB19" s="591"/>
    </row>
    <row r="20" spans="1:28" ht="22.5">
      <c r="A20" s="1237"/>
      <c r="B20" s="1237"/>
      <c r="C20" s="1237">
        <v>1</v>
      </c>
      <c r="D20" s="849"/>
      <c r="E20" s="851"/>
      <c r="F20" s="851"/>
      <c r="G20" s="851"/>
      <c r="H20" s="851"/>
      <c r="I20" s="853"/>
      <c r="J20" s="845"/>
      <c r="K20" s="848"/>
      <c r="L20" s="595" t="str">
        <f>mergeValue(A20) &amp;"."&amp; mergeValue(B20)&amp;"."&amp; mergeValue(C20)</f>
        <v>1.1.1</v>
      </c>
      <c r="M20" s="549" t="s">
        <v>7</v>
      </c>
      <c r="N20" s="648"/>
      <c r="O20" s="1238"/>
      <c r="P20" s="1238"/>
      <c r="Q20" s="1238"/>
      <c r="R20" s="1238"/>
      <c r="S20" s="1238"/>
      <c r="T20" s="1238"/>
      <c r="U20" s="1238"/>
      <c r="V20" s="1238"/>
      <c r="W20" s="632" t="s">
        <v>635</v>
      </c>
      <c r="Y20" s="591"/>
      <c r="Z20" s="591" t="str">
        <f t="shared" si="0"/>
        <v xml:space="preserve">Наименование системы теплоснабжения </v>
      </c>
      <c r="AA20" s="591"/>
      <c r="AB20" s="591"/>
    </row>
    <row r="21" spans="1:28" ht="22.5">
      <c r="A21" s="1237"/>
      <c r="B21" s="1237"/>
      <c r="C21" s="1237"/>
      <c r="D21" s="1237">
        <v>1</v>
      </c>
      <c r="E21" s="851"/>
      <c r="F21" s="851"/>
      <c r="G21" s="851"/>
      <c r="H21" s="851"/>
      <c r="I21" s="853"/>
      <c r="J21" s="845"/>
      <c r="K21" s="848"/>
      <c r="L21" s="595" t="str">
        <f>mergeValue(A21) &amp;"."&amp; mergeValue(B21)&amp;"."&amp; mergeValue(C21)&amp;"."&amp; mergeValue(D21)</f>
        <v>1.1.1.1</v>
      </c>
      <c r="M21" s="550" t="s">
        <v>22</v>
      </c>
      <c r="N21" s="648"/>
      <c r="O21" s="1238"/>
      <c r="P21" s="1238"/>
      <c r="Q21" s="1238"/>
      <c r="R21" s="1238"/>
      <c r="S21" s="1238"/>
      <c r="T21" s="1238"/>
      <c r="U21" s="1238"/>
      <c r="V21" s="1238"/>
      <c r="W21" s="632" t="s">
        <v>636</v>
      </c>
      <c r="Y21" s="591"/>
      <c r="Z21" s="591" t="str">
        <f t="shared" si="0"/>
        <v xml:space="preserve">Источник тепловой энергии  </v>
      </c>
      <c r="AA21" s="591"/>
      <c r="AB21" s="591"/>
    </row>
    <row r="22" spans="1:28" ht="101.25">
      <c r="A22" s="1237"/>
      <c r="B22" s="1237"/>
      <c r="C22" s="1237"/>
      <c r="D22" s="1237"/>
      <c r="E22" s="1237">
        <v>1</v>
      </c>
      <c r="F22" s="851"/>
      <c r="G22" s="851"/>
      <c r="H22" s="849">
        <v>1</v>
      </c>
      <c r="I22" s="1237">
        <v>1</v>
      </c>
      <c r="J22" s="851"/>
      <c r="K22" s="856"/>
      <c r="L22" s="595" t="str">
        <f>mergeValue(A22) &amp;"."&amp; mergeValue(B22)&amp;"."&amp; mergeValue(C22)&amp;"."&amp; mergeValue(D22)&amp;"."&amp; mergeValue(E22)</f>
        <v>1.1.1.1.1</v>
      </c>
      <c r="M22" s="556" t="s">
        <v>9</v>
      </c>
      <c r="N22" s="648"/>
      <c r="O22" s="1239"/>
      <c r="P22" s="1239"/>
      <c r="Q22" s="1239"/>
      <c r="R22" s="1239"/>
      <c r="S22" s="1239"/>
      <c r="T22" s="1239"/>
      <c r="U22" s="1239"/>
      <c r="V22" s="1239"/>
      <c r="W22" s="632" t="s">
        <v>640</v>
      </c>
      <c r="Y22" s="591"/>
      <c r="Z22" s="591" t="str">
        <f t="shared" si="0"/>
        <v>Схема подключения теплопотребляющей установки к коллектору источника тепловой энергии</v>
      </c>
      <c r="AA22" s="591"/>
      <c r="AB22" s="591"/>
    </row>
    <row r="23" spans="1:28" ht="90">
      <c r="A23" s="1237"/>
      <c r="B23" s="1237"/>
      <c r="C23" s="1237"/>
      <c r="D23" s="1237"/>
      <c r="E23" s="1237"/>
      <c r="F23" s="1237">
        <v>1</v>
      </c>
      <c r="G23" s="849"/>
      <c r="H23" s="849"/>
      <c r="I23" s="1237"/>
      <c r="J23" s="1237">
        <v>1</v>
      </c>
      <c r="K23" s="857"/>
      <c r="L23" s="595" t="str">
        <f>mergeValue(A23) &amp;"."&amp; mergeValue(B23)&amp;"."&amp; mergeValue(C23)&amp;"."&amp; mergeValue(D23)&amp;"."&amp; mergeValue(E23)&amp;"."&amp; mergeValue(F23)</f>
        <v>1.1.1.1.1.1</v>
      </c>
      <c r="M23" s="557" t="s">
        <v>10</v>
      </c>
      <c r="N23" s="648"/>
      <c r="O23" s="1240"/>
      <c r="P23" s="1241"/>
      <c r="Q23" s="1241"/>
      <c r="R23" s="1241"/>
      <c r="S23" s="1241"/>
      <c r="T23" s="1241"/>
      <c r="U23" s="1241"/>
      <c r="V23" s="1242"/>
      <c r="W23" s="632" t="s">
        <v>638</v>
      </c>
      <c r="Y23" s="591"/>
      <c r="Z23" s="591" t="str">
        <f t="shared" si="0"/>
        <v>Группа потребителей</v>
      </c>
      <c r="AA23" s="591"/>
      <c r="AB23" s="591"/>
    </row>
    <row r="24" spans="1:28" ht="189" customHeight="1">
      <c r="A24" s="1237"/>
      <c r="B24" s="1237"/>
      <c r="C24" s="1237"/>
      <c r="D24" s="1237"/>
      <c r="E24" s="1237"/>
      <c r="F24" s="1237"/>
      <c r="G24" s="849">
        <v>1</v>
      </c>
      <c r="H24" s="849"/>
      <c r="I24" s="1237"/>
      <c r="J24" s="1237"/>
      <c r="K24" s="857">
        <v>1</v>
      </c>
      <c r="L24" s="595" t="str">
        <f>mergeValue(A24) &amp;"."&amp; mergeValue(B24)&amp;"."&amp; mergeValue(C24)&amp;"."&amp; mergeValue(D24)&amp;"."&amp; mergeValue(E24)&amp;"."&amp; mergeValue(F24)&amp;"."&amp; mergeValue(G24)</f>
        <v>1.1.1.1.1.1.1</v>
      </c>
      <c r="M24" s="1071"/>
      <c r="N24" s="648"/>
      <c r="O24" s="564"/>
      <c r="P24" s="564"/>
      <c r="Q24" s="1096"/>
      <c r="R24" s="1232"/>
      <c r="S24" s="1233" t="s">
        <v>84</v>
      </c>
      <c r="T24" s="1232"/>
      <c r="U24" s="1233" t="s">
        <v>85</v>
      </c>
      <c r="V24" s="564"/>
      <c r="W24" s="1208" t="s">
        <v>657</v>
      </c>
      <c r="X24" s="587" t="str">
        <f>strCheckDate(O25:V25)</f>
        <v/>
      </c>
      <c r="Y24" s="591"/>
      <c r="Z24" s="591" t="str">
        <f t="shared" si="0"/>
        <v/>
      </c>
      <c r="AA24" s="591"/>
      <c r="AB24" s="591"/>
    </row>
    <row r="25" spans="1:28" ht="11.25" hidden="1" customHeight="1">
      <c r="A25" s="1237"/>
      <c r="B25" s="1237"/>
      <c r="C25" s="1237"/>
      <c r="D25" s="1237"/>
      <c r="E25" s="1237"/>
      <c r="F25" s="1237"/>
      <c r="G25" s="849"/>
      <c r="H25" s="849"/>
      <c r="I25" s="1237"/>
      <c r="J25" s="1237"/>
      <c r="K25" s="857"/>
      <c r="L25" s="602"/>
      <c r="M25" s="648"/>
      <c r="N25" s="648"/>
      <c r="O25" s="564"/>
      <c r="P25" s="564"/>
      <c r="Q25" s="586" t="str">
        <f>R24 &amp; "-" &amp; T24</f>
        <v>-</v>
      </c>
      <c r="R25" s="1232"/>
      <c r="S25" s="1233"/>
      <c r="T25" s="1232"/>
      <c r="U25" s="1233"/>
      <c r="V25" s="564"/>
      <c r="W25" s="1209"/>
      <c r="Y25" s="591"/>
      <c r="Z25" s="591" t="str">
        <f t="shared" si="0"/>
        <v/>
      </c>
      <c r="AA25" s="591"/>
      <c r="AB25" s="591"/>
    </row>
    <row r="26" spans="1:28" ht="15" customHeight="1">
      <c r="A26" s="1237"/>
      <c r="B26" s="1237"/>
      <c r="C26" s="1237"/>
      <c r="D26" s="1237"/>
      <c r="E26" s="1237"/>
      <c r="F26" s="1237"/>
      <c r="G26" s="851"/>
      <c r="H26" s="849"/>
      <c r="I26" s="1237"/>
      <c r="J26" s="1237"/>
      <c r="K26" s="856"/>
      <c r="L26" s="540"/>
      <c r="M26" s="559" t="s">
        <v>25</v>
      </c>
      <c r="N26" s="566"/>
      <c r="O26" s="566"/>
      <c r="P26" s="566"/>
      <c r="Q26" s="566"/>
      <c r="R26" s="566"/>
      <c r="S26" s="566"/>
      <c r="T26" s="566"/>
      <c r="U26" s="566"/>
      <c r="V26" s="562"/>
      <c r="W26" s="1210"/>
      <c r="Y26" s="591"/>
      <c r="Z26" s="591" t="str">
        <f t="shared" si="0"/>
        <v>Добавить вид теплоносителя (параметры теплоносителя)</v>
      </c>
      <c r="AA26" s="591"/>
      <c r="AB26" s="591"/>
    </row>
    <row r="27" spans="1:28" ht="15" customHeight="1">
      <c r="A27" s="1237"/>
      <c r="B27" s="1237"/>
      <c r="C27" s="1237"/>
      <c r="D27" s="1237"/>
      <c r="E27" s="1237"/>
      <c r="F27" s="851"/>
      <c r="G27" s="851"/>
      <c r="H27" s="849"/>
      <c r="I27" s="1237"/>
      <c r="J27" s="851"/>
      <c r="K27" s="856"/>
      <c r="L27" s="540"/>
      <c r="M27" s="558" t="s">
        <v>11</v>
      </c>
      <c r="N27" s="566"/>
      <c r="O27" s="566"/>
      <c r="P27" s="566"/>
      <c r="Q27" s="566"/>
      <c r="R27" s="566"/>
      <c r="S27" s="566"/>
      <c r="T27" s="566"/>
      <c r="U27" s="565"/>
      <c r="V27" s="566"/>
      <c r="W27" s="667"/>
      <c r="Y27" s="591"/>
      <c r="Z27" s="591" t="str">
        <f t="shared" si="0"/>
        <v>Добавить группу потребителей</v>
      </c>
      <c r="AA27" s="591"/>
      <c r="AB27" s="591"/>
    </row>
    <row r="28" spans="1:28" ht="15" customHeight="1">
      <c r="A28" s="1237"/>
      <c r="B28" s="1237"/>
      <c r="C28" s="1237"/>
      <c r="D28" s="1237"/>
      <c r="E28" s="855"/>
      <c r="F28" s="851"/>
      <c r="G28" s="851"/>
      <c r="H28" s="851"/>
      <c r="I28" s="847"/>
      <c r="J28" s="844"/>
      <c r="K28" s="854"/>
      <c r="L28" s="540"/>
      <c r="M28" s="553" t="s">
        <v>12</v>
      </c>
      <c r="N28" s="566"/>
      <c r="O28" s="566"/>
      <c r="P28" s="566"/>
      <c r="Q28" s="566"/>
      <c r="R28" s="566"/>
      <c r="S28" s="566"/>
      <c r="T28" s="566"/>
      <c r="U28" s="565"/>
      <c r="V28" s="566"/>
      <c r="W28" s="667"/>
      <c r="Y28" s="591"/>
      <c r="Z28" s="591" t="str">
        <f t="shared" si="0"/>
        <v>Добавить схему подключения</v>
      </c>
      <c r="AA28" s="591"/>
      <c r="AB28" s="591"/>
    </row>
    <row r="29" spans="1:28" ht="15" customHeight="1">
      <c r="A29" s="1237"/>
      <c r="B29" s="1237"/>
      <c r="C29" s="1237"/>
      <c r="D29" s="855"/>
      <c r="E29" s="855"/>
      <c r="F29" s="851"/>
      <c r="G29" s="851"/>
      <c r="H29" s="851"/>
      <c r="I29" s="847"/>
      <c r="J29" s="844"/>
      <c r="K29" s="854"/>
      <c r="L29" s="540"/>
      <c r="M29" s="552" t="s">
        <v>17</v>
      </c>
      <c r="N29" s="566"/>
      <c r="O29" s="566"/>
      <c r="P29" s="566"/>
      <c r="Q29" s="566"/>
      <c r="R29" s="566"/>
      <c r="S29" s="566"/>
      <c r="T29" s="566"/>
      <c r="U29" s="565"/>
      <c r="V29" s="566"/>
      <c r="W29" s="667"/>
      <c r="Y29" s="591"/>
      <c r="Z29" s="591" t="str">
        <f t="shared" si="0"/>
        <v>Добавить источник тепловой энергии</v>
      </c>
      <c r="AA29" s="591"/>
      <c r="AB29" s="591"/>
    </row>
    <row r="30" spans="1:28" ht="15" customHeight="1">
      <c r="A30" s="1237"/>
      <c r="B30" s="1237"/>
      <c r="C30" s="855"/>
      <c r="D30" s="855"/>
      <c r="E30" s="855"/>
      <c r="F30" s="855"/>
      <c r="G30" s="860"/>
      <c r="H30" s="847"/>
      <c r="I30" s="858"/>
      <c r="J30" s="844"/>
      <c r="K30" s="859"/>
      <c r="L30" s="540"/>
      <c r="M30" s="551" t="s">
        <v>18</v>
      </c>
      <c r="N30" s="566"/>
      <c r="O30" s="566"/>
      <c r="P30" s="566"/>
      <c r="Q30" s="566"/>
      <c r="R30" s="566"/>
      <c r="S30" s="566"/>
      <c r="T30" s="566"/>
      <c r="U30" s="565"/>
      <c r="V30" s="566"/>
      <c r="W30" s="667"/>
      <c r="Y30" s="591"/>
      <c r="Z30" s="591" t="str">
        <f t="shared" si="0"/>
        <v>Добавить наименование системы теплоснабжения</v>
      </c>
      <c r="AA30" s="591"/>
      <c r="AB30" s="591"/>
    </row>
    <row r="31" spans="1:28" ht="15" customHeight="1">
      <c r="A31" s="1237"/>
      <c r="B31" s="855"/>
      <c r="C31" s="855"/>
      <c r="D31" s="855"/>
      <c r="E31" s="855"/>
      <c r="F31" s="855"/>
      <c r="G31" s="860"/>
      <c r="H31" s="847"/>
      <c r="I31" s="847"/>
      <c r="J31" s="844"/>
      <c r="K31" s="854"/>
      <c r="L31" s="540"/>
      <c r="M31" s="560" t="s">
        <v>19</v>
      </c>
      <c r="N31" s="566"/>
      <c r="O31" s="566"/>
      <c r="P31" s="566"/>
      <c r="Q31" s="566"/>
      <c r="R31" s="566"/>
      <c r="S31" s="566"/>
      <c r="T31" s="566"/>
      <c r="U31" s="565"/>
      <c r="V31" s="566"/>
      <c r="W31" s="667"/>
      <c r="Y31" s="591"/>
      <c r="Z31" s="591" t="str">
        <f t="shared" si="0"/>
        <v>Добавить территорию действия тарифа</v>
      </c>
      <c r="AA31" s="591"/>
      <c r="AB31" s="591"/>
    </row>
    <row r="32" spans="1:28" s="524" customFormat="1" ht="15" customHeight="1">
      <c r="A32" s="843"/>
      <c r="B32" s="843"/>
      <c r="C32" s="843"/>
      <c r="D32" s="843"/>
      <c r="E32" s="843"/>
      <c r="F32" s="843"/>
      <c r="G32" s="843"/>
      <c r="H32" s="843"/>
      <c r="I32" s="843"/>
      <c r="J32" s="843"/>
      <c r="K32" s="843"/>
      <c r="L32" s="494"/>
      <c r="M32" s="567" t="s">
        <v>309</v>
      </c>
      <c r="N32" s="566"/>
      <c r="O32" s="566"/>
      <c r="P32" s="566"/>
      <c r="Q32" s="566"/>
      <c r="R32" s="566"/>
      <c r="S32" s="566"/>
      <c r="T32" s="566"/>
      <c r="U32" s="565"/>
      <c r="V32" s="566"/>
      <c r="W32" s="667"/>
      <c r="X32" s="589"/>
      <c r="Y32" s="589"/>
      <c r="Z32" s="589"/>
      <c r="AA32" s="589"/>
      <c r="AB32" s="589"/>
    </row>
    <row r="33" spans="1:28" ht="11.25">
      <c r="A33" s="525"/>
      <c r="B33" s="525"/>
      <c r="C33" s="525"/>
      <c r="D33" s="525"/>
      <c r="E33" s="525"/>
      <c r="F33" s="525"/>
      <c r="G33" s="525"/>
      <c r="H33" s="525"/>
      <c r="I33" s="525"/>
      <c r="J33" s="525"/>
      <c r="K33" s="525"/>
      <c r="X33" s="525"/>
      <c r="Y33" s="525"/>
      <c r="Z33" s="525"/>
      <c r="AA33" s="525"/>
      <c r="AB33" s="525"/>
    </row>
    <row r="34" spans="1:28" ht="89.25" customHeight="1">
      <c r="L34" s="1">
        <v>1</v>
      </c>
      <c r="M34" s="1201" t="s">
        <v>634</v>
      </c>
      <c r="N34" s="1201"/>
      <c r="O34" s="1201"/>
      <c r="P34" s="1201"/>
      <c r="Q34" s="1201"/>
      <c r="R34" s="1201"/>
      <c r="S34" s="1201"/>
      <c r="T34" s="1201"/>
      <c r="U34" s="1201"/>
      <c r="V34" s="1201"/>
      <c r="W34" s="1201"/>
    </row>
  </sheetData>
  <sheetProtection password="FA9C" sheet="1" objects="1" scenarios="1" formatColumns="0" formatRows="0"/>
  <dataConsolidate/>
  <mergeCells count="39">
    <mergeCell ref="I22:I27"/>
    <mergeCell ref="J23:J26"/>
    <mergeCell ref="A18:A31"/>
    <mergeCell ref="O18:V18"/>
    <mergeCell ref="B19:B30"/>
    <mergeCell ref="O19:V19"/>
    <mergeCell ref="C20:C29"/>
    <mergeCell ref="O20:V20"/>
    <mergeCell ref="D21:D28"/>
    <mergeCell ref="O21:V21"/>
    <mergeCell ref="E22:E27"/>
    <mergeCell ref="O22:V22"/>
    <mergeCell ref="F23:F26"/>
    <mergeCell ref="O23:V23"/>
    <mergeCell ref="R24:R25"/>
    <mergeCell ref="S24:S25"/>
    <mergeCell ref="R15:T15"/>
    <mergeCell ref="U14:U16"/>
    <mergeCell ref="T24:T25"/>
    <mergeCell ref="U24:U25"/>
    <mergeCell ref="L5:T5"/>
    <mergeCell ref="L11:M11"/>
    <mergeCell ref="S17:T17"/>
    <mergeCell ref="M34:W34"/>
    <mergeCell ref="W24:W26"/>
    <mergeCell ref="O7:T7"/>
    <mergeCell ref="O8:T8"/>
    <mergeCell ref="O9:T9"/>
    <mergeCell ref="O10:T10"/>
    <mergeCell ref="O12:U12"/>
    <mergeCell ref="W13:W16"/>
    <mergeCell ref="S16:T16"/>
    <mergeCell ref="V14:V16"/>
    <mergeCell ref="L13:V13"/>
    <mergeCell ref="L14:L16"/>
    <mergeCell ref="M14:M16"/>
    <mergeCell ref="O14:T14"/>
    <mergeCell ref="P15:Q15"/>
    <mergeCell ref="O15:O16"/>
  </mergeCells>
  <dataValidations count="9">
    <dataValidation allowBlank="1" sqref="L131098:W131104 L196634:W196640 L262170:W262176 L327706:W327712 L393242:W393248 L458778:W458784 L524314:W524320 L589850:W589856 L655386:W655392 L720922:W720928 L786458:W786464 L851994:W852000 L917530:W917536 L983066:W983072 L65562:W65568"/>
    <dataValidation type="list" allowBlank="1" showInputMessage="1" errorTitle="Ошибка" error="Выберите значение из списка" prompt="Выберите значение из списка" sqref="O983063:V983063 O65559:V65559 O131095:V131095 O196631:V196631 O262167:V262167 O327703:V327703 O393239:V393239 O458775:V458775 O524311:V524311 O589847:V589847 O655383:V655383 O720919:V720919 O786455:V786455 O851991:V851991 O917527:V917527">
      <formula1>kind_of_cons</formula1>
    </dataValidation>
    <dataValidation allowBlank="1" promptTitle="checkPeriodRange" sqref="Q25 Q65561 Q131097 Q196633 Q262169 Q327705 Q393241 Q458777 Q524313 Q589849 Q655385 Q720921 Q786457 Q851993 Q917529 Q983065"/>
    <dataValidation type="list" allowBlank="1" showInputMessage="1" showErrorMessage="1" errorTitle="Ошибка" error="Выберите значение из списка" sqref="O22 O65558 O131094 O196630 O262166 O327702 O393238 O458774 O524310 O589846 O655382 O720918 O786454 O851990 O917526 O983062">
      <formula1>kind_of_scheme_in</formula1>
    </dataValidation>
    <dataValidation type="textLength" operator="lessThanOrEqual" allowBlank="1" showInputMessage="1" showErrorMessage="1" errorTitle="Ошибка" error="Допускается ввод не более 900 символов!" sqref="W65554:W65561 W131090:W131097 W196626:W196633 W262162:W262169 W327698:W327705 W393234:W393241 W458770:W458777 W524306:W524313 W589842:W589849 W655378:W655385 W720914:W720921 W786450:W786457 W851986:W851993 W917522:W917529 W983058:W983065">
      <formula1>900</formula1>
    </dataValidation>
    <dataValidation type="list" allowBlank="1" showInputMessage="1" showErrorMessage="1" errorTitle="Ошибка" error="Выберите значение из списка" sqref="M65560 M131096 M196632 M262168 M327704 M393240 M458776 M524312 M589848 M655384 M720920 M786456 M851992 M917528 M983064 M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R131096 R196632 R262168 R327704 R393240 R458776 R524312 R589848 R655384 R720920 R786456 R851992 R917528 R983064 T65560 T131096 T196632 T262168 T327704 T393240 T458776 T524312 T589848 T655384 T720920 T786456 T851992 T917528 T983064 T24 R24"/>
    <dataValidation allowBlank="1" showInputMessage="1" showErrorMessage="1" prompt="Для выбора выполните двойной щелчок левой клавиши мыши по соответствующей ячейке." sqref="S65560 S131096 S196632 S262168 S327704 S393240 S458776 S524312 S589848 S655384 S720920 S786456 S851992 S917528 S983064 U589848 U655384 U720920 U786456 U851992 U917528 U983064 U65560 U131096 U458776 U196632 U262168 U327704 U393240 U24 S24 U524312"/>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2">
    <tabColor theme="0" tint="-0.249977111117893"/>
  </sheetPr>
  <dimension ref="A1:T15"/>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49</v>
      </c>
    </row>
    <row r="2" spans="1:20" ht="22.5">
      <c r="F2" s="1202" t="s">
        <v>492</v>
      </c>
      <c r="G2" s="1203"/>
      <c r="H2" s="1204"/>
      <c r="I2" s="436"/>
    </row>
    <row r="3" spans="1:20" ht="3" customHeight="1"/>
    <row r="4" spans="1:20" s="190" customFormat="1" ht="11.25">
      <c r="A4" s="214"/>
      <c r="B4" s="214"/>
      <c r="C4" s="214"/>
      <c r="D4" s="214"/>
      <c r="F4" s="1163" t="s">
        <v>454</v>
      </c>
      <c r="G4" s="1163"/>
      <c r="H4" s="1163"/>
      <c r="I4" s="1205"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05"/>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493</v>
      </c>
      <c r="H7" s="317" t="str">
        <f>IF(dateCh="","",dateCh)</f>
        <v>27.12.2021</v>
      </c>
      <c r="I7" s="196" t="s">
        <v>494</v>
      </c>
      <c r="J7" s="334"/>
      <c r="K7" s="214"/>
      <c r="L7" s="214"/>
      <c r="M7" s="214"/>
      <c r="N7" s="214"/>
      <c r="O7" s="214"/>
      <c r="P7" s="214"/>
      <c r="Q7" s="214"/>
      <c r="R7" s="214"/>
      <c r="S7" s="214"/>
      <c r="T7" s="214"/>
    </row>
    <row r="8" spans="1:20" s="190" customFormat="1" ht="45">
      <c r="A8" s="1206">
        <v>1</v>
      </c>
      <c r="B8" s="214"/>
      <c r="C8" s="214"/>
      <c r="D8" s="214"/>
      <c r="F8" s="335" t="str">
        <f>"2." &amp;mergeValue(A8)</f>
        <v>2.1</v>
      </c>
      <c r="G8" s="417" t="s">
        <v>495</v>
      </c>
      <c r="H8" s="317" t="str">
        <f>IF('Перечень тарифов'!R26="","наименование отсутствует","" &amp; 'Перечень тарифов'!R26 &amp; "")</f>
        <v>наименование отсутствует</v>
      </c>
      <c r="I8" s="196" t="s">
        <v>592</v>
      </c>
      <c r="J8" s="334"/>
      <c r="K8" s="214"/>
      <c r="L8" s="214"/>
      <c r="M8" s="214"/>
      <c r="N8" s="214"/>
      <c r="O8" s="214"/>
      <c r="P8" s="214"/>
      <c r="Q8" s="214"/>
      <c r="R8" s="214"/>
      <c r="S8" s="214"/>
      <c r="T8" s="214"/>
    </row>
    <row r="9" spans="1:20" s="190" customFormat="1" ht="22.5">
      <c r="A9" s="1206"/>
      <c r="B9" s="214"/>
      <c r="C9" s="214"/>
      <c r="D9" s="214"/>
      <c r="F9" s="335" t="str">
        <f>"3." &amp;mergeValue(A9)</f>
        <v>3.1</v>
      </c>
      <c r="G9" s="417" t="s">
        <v>496</v>
      </c>
      <c r="H9" s="317" t="str">
        <f>IF('Перечень тарифов'!F26="","наименование отсутствует","" &amp; 'Перечень тарифов'!F26 &amp; "")</f>
        <v>Производство тепловой энергии. Некомбинированная выработка</v>
      </c>
      <c r="I9" s="196" t="s">
        <v>590</v>
      </c>
      <c r="J9" s="334"/>
      <c r="K9" s="214"/>
      <c r="L9" s="214"/>
      <c r="M9" s="214"/>
      <c r="N9" s="214"/>
      <c r="O9" s="214"/>
      <c r="P9" s="214"/>
      <c r="Q9" s="214"/>
      <c r="R9" s="214"/>
      <c r="S9" s="214"/>
      <c r="T9" s="214"/>
    </row>
    <row r="10" spans="1:20" s="190" customFormat="1" ht="22.5">
      <c r="A10" s="1206"/>
      <c r="B10" s="214"/>
      <c r="C10" s="214"/>
      <c r="D10" s="214"/>
      <c r="F10" s="335" t="str">
        <f>"4."&amp;mergeValue(A10)</f>
        <v>4.1</v>
      </c>
      <c r="G10" s="417" t="s">
        <v>497</v>
      </c>
      <c r="H10" s="318" t="s">
        <v>458</v>
      </c>
      <c r="I10" s="196"/>
      <c r="J10" s="334"/>
      <c r="K10" s="214"/>
      <c r="L10" s="214"/>
      <c r="M10" s="214"/>
      <c r="N10" s="214"/>
      <c r="O10" s="214"/>
      <c r="P10" s="214"/>
      <c r="Q10" s="214"/>
      <c r="R10" s="214"/>
      <c r="S10" s="214"/>
      <c r="T10" s="214"/>
    </row>
    <row r="11" spans="1:20" s="190" customFormat="1" ht="18.75">
      <c r="A11" s="1206"/>
      <c r="B11" s="1206">
        <v>1</v>
      </c>
      <c r="C11" s="344"/>
      <c r="D11" s="344"/>
      <c r="F11" s="335" t="str">
        <f>"4."&amp;mergeValue(A11) &amp;"."&amp;mergeValue(B11)</f>
        <v>4.1.1</v>
      </c>
      <c r="G11" s="324" t="s">
        <v>594</v>
      </c>
      <c r="H11" s="317" t="str">
        <f>IF(region_name="","",region_name)</f>
        <v>г.Санкт-Петербург</v>
      </c>
      <c r="I11" s="196" t="s">
        <v>500</v>
      </c>
      <c r="J11" s="334"/>
      <c r="K11" s="214"/>
      <c r="L11" s="214"/>
      <c r="M11" s="214"/>
      <c r="N11" s="214"/>
      <c r="O11" s="214"/>
      <c r="P11" s="214"/>
      <c r="Q11" s="214"/>
      <c r="R11" s="214"/>
      <c r="S11" s="214"/>
      <c r="T11" s="214"/>
    </row>
    <row r="12" spans="1:20" s="190" customFormat="1" ht="22.5">
      <c r="A12" s="1206"/>
      <c r="B12" s="1206"/>
      <c r="C12" s="1206">
        <v>1</v>
      </c>
      <c r="D12" s="344"/>
      <c r="F12" s="335" t="str">
        <f>"4."&amp;mergeValue(A12) &amp;"."&amp;mergeValue(B12)&amp;"."&amp;mergeValue(C12)</f>
        <v>4.1.1.1</v>
      </c>
      <c r="G12" s="341" t="s">
        <v>498</v>
      </c>
      <c r="H12" s="317" t="str">
        <f>IF(Территории!H13="","","" &amp; Территории!H13 &amp; "")</f>
        <v>город Санкт-Петербург</v>
      </c>
      <c r="I12" s="196" t="s">
        <v>501</v>
      </c>
      <c r="J12" s="334"/>
      <c r="K12" s="214"/>
      <c r="L12" s="214"/>
      <c r="M12" s="214"/>
      <c r="N12" s="214"/>
      <c r="O12" s="214"/>
      <c r="P12" s="214"/>
      <c r="Q12" s="214"/>
      <c r="R12" s="214"/>
      <c r="S12" s="214"/>
      <c r="T12" s="214"/>
    </row>
    <row r="13" spans="1:20" s="190" customFormat="1" ht="56.25">
      <c r="A13" s="1206"/>
      <c r="B13" s="1206"/>
      <c r="C13" s="1206"/>
      <c r="D13" s="344">
        <v>1</v>
      </c>
      <c r="F13" s="335" t="str">
        <f>"4."&amp;mergeValue(A13) &amp;"."&amp;mergeValue(B13)&amp;"."&amp;mergeValue(C13)&amp;"."&amp;mergeValue(D13)</f>
        <v>4.1.1.1.1</v>
      </c>
      <c r="G13" s="420" t="s">
        <v>499</v>
      </c>
      <c r="H13" s="317" t="str">
        <f>IF(Территории!R14="","","" &amp; Территории!R14 &amp; "")</f>
        <v>муниципальный округ Юнтолово (40326000)</v>
      </c>
      <c r="I13" s="1107" t="s">
        <v>593</v>
      </c>
      <c r="J13" s="334"/>
      <c r="K13" s="214"/>
      <c r="L13" s="214"/>
      <c r="M13" s="214"/>
      <c r="N13" s="214"/>
      <c r="O13" s="214"/>
      <c r="P13" s="214"/>
      <c r="Q13" s="214"/>
      <c r="R13" s="214"/>
      <c r="S13" s="214"/>
      <c r="T13" s="214"/>
    </row>
    <row r="14" spans="1:20" s="326" customFormat="1" ht="3" customHeight="1">
      <c r="A14" s="327"/>
      <c r="B14" s="327"/>
      <c r="C14" s="327"/>
      <c r="D14" s="327"/>
      <c r="F14" s="345"/>
      <c r="G14" s="346"/>
      <c r="H14" s="347"/>
      <c r="I14" s="348"/>
      <c r="J14" s="327"/>
      <c r="K14" s="327"/>
      <c r="L14" s="327"/>
      <c r="M14" s="327"/>
      <c r="N14" s="327"/>
      <c r="O14" s="327"/>
      <c r="P14" s="327"/>
      <c r="Q14" s="327"/>
      <c r="R14" s="327"/>
      <c r="S14" s="327"/>
      <c r="T14" s="327"/>
    </row>
    <row r="15" spans="1:20" s="326" customFormat="1" ht="15" customHeight="1">
      <c r="A15" s="327"/>
      <c r="B15" s="327"/>
      <c r="C15" s="327"/>
      <c r="D15" s="327"/>
      <c r="F15" s="325"/>
      <c r="G15" s="1201" t="s">
        <v>595</v>
      </c>
      <c r="H15" s="1201"/>
      <c r="I15" s="226"/>
      <c r="J15" s="327"/>
      <c r="K15" s="327"/>
      <c r="L15" s="327"/>
      <c r="M15" s="327"/>
      <c r="N15" s="327"/>
      <c r="O15" s="327"/>
      <c r="P15" s="327"/>
      <c r="Q15" s="327"/>
      <c r="R15" s="327"/>
      <c r="S15" s="327"/>
      <c r="T15" s="327"/>
    </row>
  </sheetData>
  <sheetProtection algorithmName="SHA-512" hashValue="ffhaoIQEIXRvivOzuBXoi8k4ySljdhif7pgBh0B37zAx8lpOcL4FrOrzV7B4k4P+nYA+DERbdq9u4sGT2kOFiw==" saltValue="CPZcoZ7bPoQ6uegOLQqO/Q==" spinCount="100000" sheet="1" objects="1" scenarios="1" formatColumns="0" formatRows="0"/>
  <mergeCells count="7">
    <mergeCell ref="G15:H15"/>
    <mergeCell ref="F2:H2"/>
    <mergeCell ref="F4:H4"/>
    <mergeCell ref="I4:I5"/>
    <mergeCell ref="A8:A13"/>
    <mergeCell ref="C12:C13"/>
    <mergeCell ref="B11:B13"/>
  </mergeCells>
  <dataValidations count="1">
    <dataValidation type="textLength" operator="lessThanOrEqual" allowBlank="1" showInputMessage="1" showErrorMessage="1" errorTitle="Ошибка" error="Допускается ввод не более 900 символов!" sqref="I14:I15">
      <formula1>900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817</vt:i4>
      </vt:variant>
    </vt:vector>
  </HeadingPairs>
  <TitlesOfParts>
    <vt:vector size="829" baseType="lpstr">
      <vt:lpstr>Инструкция</vt:lpstr>
      <vt:lpstr>Титульный</vt:lpstr>
      <vt:lpstr>Территории</vt:lpstr>
      <vt:lpstr>Перечень тарифов</vt:lpstr>
      <vt:lpstr>Форма 1.0.1 | Т-ТЭ | ТСО</vt:lpstr>
      <vt:lpstr>Форма 4.2.1 | Т-ТЭ | ТСО</vt:lpstr>
      <vt:lpstr>Форма 1.0.1 | Т-ТЭ | потр</vt:lpstr>
      <vt:lpstr>Форма 4.2.1 | Т-ТЭ | потр</vt:lpstr>
      <vt:lpstr>Форма 1.0.1 | Форма 4.7</vt:lpstr>
      <vt:lpstr>Форма 4.7</vt:lpstr>
      <vt:lpstr>Комментарии</vt:lpstr>
      <vt:lpstr>Проверка</vt:lpstr>
      <vt:lpstr>activity</vt:lpstr>
      <vt:lpstr>add_CS_List05_1</vt:lpstr>
      <vt:lpstr>add_CS_List05_10</vt:lpstr>
      <vt:lpstr>add_CS_List05_3</vt:lpstr>
      <vt:lpstr>add_CS_List05_3_i</vt:lpstr>
      <vt:lpstr>add_CS_List05_4</vt:lpstr>
      <vt:lpstr>add_CS_List05_5</vt:lpstr>
      <vt:lpstr>add_CS_List05_6</vt:lpstr>
      <vt:lpstr>add_CS_List05_7</vt:lpstr>
      <vt:lpstr>add_CS_List05_8</vt:lpstr>
      <vt:lpstr>add_CS_List05_9</vt:lpstr>
      <vt:lpstr>add_CT_1</vt:lpstr>
      <vt:lpstr>add_CT_10</vt:lpstr>
      <vt:lpstr>add_CT_3</vt:lpstr>
      <vt:lpstr>add_CT_3_i</vt:lpstr>
      <vt:lpstr>add_CT_4</vt:lpstr>
      <vt:lpstr>add_CT_5</vt:lpstr>
      <vt:lpstr>add_CT_6</vt:lpstr>
      <vt:lpstr>add_CT_7</vt:lpstr>
      <vt:lpstr>add_CT_8</vt:lpstr>
      <vt:lpstr>add_CT_9</vt:lpstr>
      <vt:lpstr>add_MO_1</vt:lpstr>
      <vt:lpstr>add_MO_10</vt:lpstr>
      <vt:lpstr>add_MO_3</vt:lpstr>
      <vt:lpstr>add_MO_3_i</vt:lpstr>
      <vt:lpstr>add_MO_4</vt:lpstr>
      <vt:lpstr>add_MO_5</vt:lpstr>
      <vt:lpstr>add_MO_6</vt:lpstr>
      <vt:lpstr>add_MO_7</vt:lpstr>
      <vt:lpstr>add_MO_8</vt:lpstr>
      <vt:lpstr>add_MO_9</vt:lpstr>
      <vt:lpstr>add_MO_List05_1</vt:lpstr>
      <vt:lpstr>add_MO_List05_10</vt:lpstr>
      <vt:lpstr>add_MO_List05_3</vt:lpstr>
      <vt:lpstr>add_MO_List05_3_i</vt:lpstr>
      <vt:lpstr>add_MO_List05_4</vt:lpstr>
      <vt:lpstr>add_MO_List05_5</vt:lpstr>
      <vt:lpstr>add_MO_List05_6</vt:lpstr>
      <vt:lpstr>add_MO_List05_7</vt:lpstr>
      <vt:lpstr>add_MO_List05_8</vt:lpstr>
      <vt:lpstr>add_MO_List05_9</vt:lpstr>
      <vt:lpstr>add_MR_List05_1</vt:lpstr>
      <vt:lpstr>add_MR_List05_10</vt:lpstr>
      <vt:lpstr>add_MR_List05_3</vt:lpstr>
      <vt:lpstr>add_MR_List05_3_i</vt:lpstr>
      <vt:lpstr>add_MR_List05_4</vt:lpstr>
      <vt:lpstr>add_MR_List05_5</vt:lpstr>
      <vt:lpstr>add_MR_List05_6</vt:lpstr>
      <vt:lpstr>add_MR_List05_7</vt:lpstr>
      <vt:lpstr>add_MR_List05_8</vt:lpstr>
      <vt:lpstr>add_MR_List05_9</vt:lpstr>
      <vt:lpstr>add_POST_5</vt:lpstr>
      <vt:lpstr>add_Rate_1</vt:lpstr>
      <vt:lpstr>add_Rate_10</vt:lpstr>
      <vt:lpstr>add_Rate_3</vt:lpstr>
      <vt:lpstr>add_Rate_3_i</vt:lpstr>
      <vt:lpstr>add_Rate_4</vt:lpstr>
      <vt:lpstr>add_Rate_5</vt:lpstr>
      <vt:lpstr>add_Rate_6</vt:lpstr>
      <vt:lpstr>add_Rate_7</vt:lpstr>
      <vt:lpstr>add_Rate_8</vt:lpstr>
      <vt:lpstr>add_Rate_9</vt:lpstr>
      <vt:lpstr>add_Scheme_6</vt:lpstr>
      <vt:lpstr>add_TER_List05_1</vt:lpstr>
      <vt:lpstr>add_TER_List05_10</vt:lpstr>
      <vt:lpstr>add_TER_List05_3</vt:lpstr>
      <vt:lpstr>add_TER_List05_3_i</vt:lpstr>
      <vt:lpstr>add_TER_List05_4</vt:lpstr>
      <vt:lpstr>add_TER_List05_5</vt:lpstr>
      <vt:lpstr>add_TER_List05_6</vt:lpstr>
      <vt:lpstr>add_TER_List05_7</vt:lpstr>
      <vt:lpstr>add_TER_List05_8</vt:lpstr>
      <vt:lpstr>add_TER_List05_9</vt:lpstr>
      <vt:lpstr>add_Warm_1</vt:lpstr>
      <vt:lpstr>add_Warm_10</vt:lpstr>
      <vt:lpstr>add_Warm_3</vt:lpstr>
      <vt:lpstr>add_Warm_3_i</vt:lpstr>
      <vt:lpstr>add_Warm_4</vt:lpstr>
      <vt:lpstr>add_Warm_5</vt:lpstr>
      <vt:lpstr>add_Warm_6</vt:lpstr>
      <vt:lpstr>add_Warm_7</vt:lpstr>
      <vt:lpstr>add_Warm_8</vt:lpstr>
      <vt:lpstr>add_Warm_9</vt:lpstr>
      <vt:lpstr>checkCell_List01</vt:lpstr>
      <vt:lpstr>checkCell_List02</vt:lpstr>
      <vt:lpstr>checkCell_List06_1</vt:lpstr>
      <vt:lpstr>checkCell_List06_1_double_date</vt:lpstr>
      <vt:lpstr>checkCell_List06_1_unique_t</vt:lpstr>
      <vt:lpstr>checkCell_List06_1_unique_t1</vt:lpstr>
      <vt:lpstr>checkCell_List06_10</vt:lpstr>
      <vt:lpstr>checkCell_List06_10_double_date</vt:lpstr>
      <vt:lpstr>checkCell_List06_10_plata</vt:lpstr>
      <vt:lpstr>checkCell_List06_10_unique</vt:lpstr>
      <vt:lpstr>checkCell_List06_13</vt:lpstr>
      <vt:lpstr>checkCell_List06_13_double_date</vt:lpstr>
      <vt:lpstr>checkCell_List06_13_unique_t</vt:lpstr>
      <vt:lpstr>checkCell_List06_13_unique_t1</vt:lpstr>
      <vt:lpstr>checkCell_List06_2</vt:lpstr>
      <vt:lpstr>checkCell_List06_2_double_date</vt:lpstr>
      <vt:lpstr>checkCell_List06_2_unique_t</vt:lpstr>
      <vt:lpstr>checkCell_List06_2_unique_t1</vt:lpstr>
      <vt:lpstr>checkCell_List06_3</vt:lpstr>
      <vt:lpstr>checkCell_List06_3_double_date</vt:lpstr>
      <vt:lpstr>checkCell_List06_3_i</vt:lpstr>
      <vt:lpstr>checkCell_List06_3_i_double_date</vt:lpstr>
      <vt:lpstr>checkCell_List06_3_i_unique_t</vt:lpstr>
      <vt:lpstr>checkCell_List06_3_i_unique_t1</vt:lpstr>
      <vt:lpstr>checkCell_List06_3_unique_t</vt:lpstr>
      <vt:lpstr>checkCell_List06_3_unique_t1</vt:lpstr>
      <vt:lpstr>checkCell_List06_4</vt:lpstr>
      <vt:lpstr>checkCell_List06_4_double_date</vt:lpstr>
      <vt:lpstr>checkCell_List06_4_unique_t</vt:lpstr>
      <vt:lpstr>checkCell_List06_4_unique_t1</vt:lpstr>
      <vt:lpstr>checkCell_List06_5</vt:lpstr>
      <vt:lpstr>checkCell_List06_5_double_date</vt:lpstr>
      <vt:lpstr>checkCell_List06_5_unique_t</vt:lpstr>
      <vt:lpstr>checkCell_List06_5_unique_t1</vt:lpstr>
      <vt:lpstr>checkCell_List06_6</vt:lpstr>
      <vt:lpstr>checkCell_List06_6_double_date</vt:lpstr>
      <vt:lpstr>checkCell_List06_6_unique_t</vt:lpstr>
      <vt:lpstr>checkCell_List06_6_unique_t1</vt:lpstr>
      <vt:lpstr>checkCell_List06_7</vt:lpstr>
      <vt:lpstr>checkCell_List06_7_double_date</vt:lpstr>
      <vt:lpstr>checkCell_List06_7_unique_t</vt:lpstr>
      <vt:lpstr>checkCell_List06_7_unique_t1</vt:lpstr>
      <vt:lpstr>checkCell_List06_8</vt:lpstr>
      <vt:lpstr>checkCell_List06_8_double_date</vt:lpstr>
      <vt:lpstr>checkCell_List06_8_unique_t</vt:lpstr>
      <vt:lpstr>checkCell_List06_8_unique_t1</vt:lpstr>
      <vt:lpstr>checkCell_List06_9</vt:lpstr>
      <vt:lpstr>checkCell_List06_9_double_date</vt:lpstr>
      <vt:lpstr>checkCell_List06_9_plata</vt:lpstr>
      <vt:lpstr>checkCell_List07</vt:lpstr>
      <vt:lpstr>checkCell_List11</vt:lpstr>
      <vt:lpstr>checkCells_List05_1</vt:lpstr>
      <vt:lpstr>checkCells_List05_10</vt:lpstr>
      <vt:lpstr>checkCells_List05_11</vt:lpstr>
      <vt:lpstr>checkCells_List05_13</vt:lpstr>
      <vt:lpstr>checkCells_List05_2</vt:lpstr>
      <vt:lpstr>checkCells_List05_3</vt:lpstr>
      <vt:lpstr>checkCells_List05_3_i</vt:lpstr>
      <vt:lpstr>checkCells_List05_4</vt:lpstr>
      <vt:lpstr>checkCells_List05_5</vt:lpstr>
      <vt:lpstr>checkCells_List05_6</vt:lpstr>
      <vt:lpstr>checkCells_List05_7</vt:lpstr>
      <vt:lpstr>checkCells_List05_8</vt:lpstr>
      <vt:lpstr>checkCells_List05_9</vt:lpstr>
      <vt:lpstr>checkDEfCell_List01</vt:lpstr>
      <vt:lpstr>chkGetUpdatesValue</vt:lpstr>
      <vt:lpstr>chkNoUpdatesValue</vt:lpstr>
      <vt:lpstr>code</vt:lpstr>
      <vt:lpstr>Col_5_2</vt:lpstr>
      <vt:lpstr>Component_comp</vt:lpstr>
      <vt:lpstr>Component_comp_p</vt:lpstr>
      <vt:lpstr>connection_flag</vt:lpstr>
      <vt:lpstr>CURRENT_DATE</vt:lpstr>
      <vt:lpstr>data_List11</vt:lpstr>
      <vt:lpstr>DATA_URL</vt:lpstr>
      <vt:lpstr>dataType</vt:lpstr>
      <vt:lpstr>dateCh</vt:lpstr>
      <vt:lpstr>dateChPeriod</vt:lpstr>
      <vt:lpstr>datePr</vt:lpstr>
      <vt:lpstr>datePr_ch</vt:lpstr>
      <vt:lpstr>default_val_1</vt:lpstr>
      <vt:lpstr>default_val_2</vt:lpstr>
      <vt:lpstr>default_val_4</vt:lpstr>
      <vt:lpstr>default_val_5</vt:lpstr>
      <vt:lpstr>default_val_6</vt:lpstr>
      <vt:lpstr>DESCRIPTION_TERRITORY</vt:lpstr>
      <vt:lpstr>et_add_POST_5</vt:lpstr>
      <vt:lpstr>et_Comm</vt:lpstr>
      <vt:lpstr>et_Component_comp</vt:lpstr>
      <vt:lpstr>et_Component_comp_p</vt:lpstr>
      <vt:lpstr>et_DS_range</vt:lpstr>
      <vt:lpstr>et_List00_00</vt:lpstr>
      <vt:lpstr>et_List00_01</vt:lpstr>
      <vt:lpstr>et_List00_02</vt:lpstr>
      <vt:lpstr>et_List00_03</vt:lpstr>
      <vt:lpstr>et_List00_04</vt:lpstr>
      <vt:lpstr>et_List01_0</vt:lpstr>
      <vt:lpstr>et_List01_1</vt:lpstr>
      <vt:lpstr>et_List01_2</vt:lpstr>
      <vt:lpstr>et_List02</vt:lpstr>
      <vt:lpstr>et_List02_1</vt:lpstr>
      <vt:lpstr>et_List02_1_wd</vt:lpstr>
      <vt:lpstr>et_List02_2</vt:lpstr>
      <vt:lpstr>et_List02_2_wd</vt:lpstr>
      <vt:lpstr>et_List02_3</vt:lpstr>
      <vt:lpstr>et_List02_3_wd</vt:lpstr>
      <vt:lpstr>et_List02_4</vt:lpstr>
      <vt:lpstr>et_List02_4_wd</vt:lpstr>
      <vt:lpstr>et_List02_changeColor_1</vt:lpstr>
      <vt:lpstr>et_List02_changeColor_1_wd</vt:lpstr>
      <vt:lpstr>et_List02_changeColor_2</vt:lpstr>
      <vt:lpstr>et_List02_changeColor_2_wd</vt:lpstr>
      <vt:lpstr>et_List02_changeColor_3</vt:lpstr>
      <vt:lpstr>et_List02_changeColor_3_wd</vt:lpstr>
      <vt:lpstr>et_List02_changeColor_4</vt:lpstr>
      <vt:lpstr>et_List02_changeColor_4_wd</vt:lpstr>
      <vt:lpstr>et_List02_wd</vt:lpstr>
      <vt:lpstr>et_List03</vt:lpstr>
      <vt:lpstr>et_List05_1</vt:lpstr>
      <vt:lpstr>et_List05_1_FormulaVD</vt:lpstr>
      <vt:lpstr>et_List05_10_FormulaVD</vt:lpstr>
      <vt:lpstr>et_List05_11_FormulaVD</vt:lpstr>
      <vt:lpstr>et_List05_13_FormulaVD</vt:lpstr>
      <vt:lpstr>et_List05_2</vt:lpstr>
      <vt:lpstr>et_List05_2_FormulaVD</vt:lpstr>
      <vt:lpstr>et_List05_3</vt:lpstr>
      <vt:lpstr>et_List05_3_FormulaVD</vt:lpstr>
      <vt:lpstr>et_List05_3_i_FormulaVD</vt:lpstr>
      <vt:lpstr>et_List05_4</vt:lpstr>
      <vt:lpstr>et_List05_4_FormulaVD</vt:lpstr>
      <vt:lpstr>et_List05_5_FormulaVD</vt:lpstr>
      <vt:lpstr>et_List05_6_FormulaVD</vt:lpstr>
      <vt:lpstr>et_List05_7_FormulaVD</vt:lpstr>
      <vt:lpstr>et_List05_8_FormulaVD</vt:lpstr>
      <vt:lpstr>et_List05_9_FormulaVD</vt:lpstr>
      <vt:lpstr>et_List05_FormulaVD</vt:lpstr>
      <vt:lpstr>et_List06</vt:lpstr>
      <vt:lpstr>et_List06_1</vt:lpstr>
      <vt:lpstr>et_List06_1_1</vt:lpstr>
      <vt:lpstr>et_List06_1_2</vt:lpstr>
      <vt:lpstr>et_List06_1_3</vt:lpstr>
      <vt:lpstr>et_List06_1_4</vt:lpstr>
      <vt:lpstr>et_List06_1_5</vt:lpstr>
      <vt:lpstr>et_List06_1_6</vt:lpstr>
      <vt:lpstr>et_List06_1_7</vt:lpstr>
      <vt:lpstr>et_List06_1_MC</vt:lpstr>
      <vt:lpstr>et_List06_1_MC2</vt:lpstr>
      <vt:lpstr>et_List06_1_MC3</vt:lpstr>
      <vt:lpstr>et_List06_1_Period</vt:lpstr>
      <vt:lpstr>et_List06_10_1</vt:lpstr>
      <vt:lpstr>et_List06_10_1_K</vt:lpstr>
      <vt:lpstr>et_List06_10_2</vt:lpstr>
      <vt:lpstr>et_List06_10_3</vt:lpstr>
      <vt:lpstr>et_List06_10_4</vt:lpstr>
      <vt:lpstr>et_List06_10_5</vt:lpstr>
      <vt:lpstr>et_List06_10_6</vt:lpstr>
      <vt:lpstr>et_List06_10_7</vt:lpstr>
      <vt:lpstr>et_List06_10_8</vt:lpstr>
      <vt:lpstr>et_List06_10_MC</vt:lpstr>
      <vt:lpstr>et_List06_10_MC2</vt:lpstr>
      <vt:lpstr>et_List06_10_MC3</vt:lpstr>
      <vt:lpstr>et_List06_10_MC4</vt:lpstr>
      <vt:lpstr>et_List06_10_Period</vt:lpstr>
      <vt:lpstr>et_List06_13</vt:lpstr>
      <vt:lpstr>et_List06_13_1</vt:lpstr>
      <vt:lpstr>et_List06_13_2</vt:lpstr>
      <vt:lpstr>et_List06_13_3</vt:lpstr>
      <vt:lpstr>et_List06_13_4</vt:lpstr>
      <vt:lpstr>et_List06_13_5</vt:lpstr>
      <vt:lpstr>et_List06_13_6</vt:lpstr>
      <vt:lpstr>et_List06_13_7</vt:lpstr>
      <vt:lpstr>et_List06_13_MC</vt:lpstr>
      <vt:lpstr>et_List06_13_MC2</vt:lpstr>
      <vt:lpstr>et_List06_13_MC3</vt:lpstr>
      <vt:lpstr>et_List06_13_Period</vt:lpstr>
      <vt:lpstr>et_List06_2</vt:lpstr>
      <vt:lpstr>et_List06_2_1</vt:lpstr>
      <vt:lpstr>et_List06_2_2</vt:lpstr>
      <vt:lpstr>et_List06_2_3</vt:lpstr>
      <vt:lpstr>et_List06_2_4</vt:lpstr>
      <vt:lpstr>et_List06_2_5</vt:lpstr>
      <vt:lpstr>et_List06_2_6</vt:lpstr>
      <vt:lpstr>et_List06_2_7</vt:lpstr>
      <vt:lpstr>et_List06_2_MC</vt:lpstr>
      <vt:lpstr>et_List06_2_MC2</vt:lpstr>
      <vt:lpstr>et_List06_2_MC3</vt:lpstr>
      <vt:lpstr>et_List06_2_Period</vt:lpstr>
      <vt:lpstr>et_List06_3</vt:lpstr>
      <vt:lpstr>et_List06_3_1</vt:lpstr>
      <vt:lpstr>et_List06_3_2</vt:lpstr>
      <vt:lpstr>et_List06_3_3</vt:lpstr>
      <vt:lpstr>et_List06_3_4</vt:lpstr>
      <vt:lpstr>et_List06_3_5</vt:lpstr>
      <vt:lpstr>et_List06_3_6</vt:lpstr>
      <vt:lpstr>et_List06_3_7</vt:lpstr>
      <vt:lpstr>et_List06_3_i</vt:lpstr>
      <vt:lpstr>et_List06_3_i_1</vt:lpstr>
      <vt:lpstr>et_List06_3_i_2</vt:lpstr>
      <vt:lpstr>et_List06_3_i_3</vt:lpstr>
      <vt:lpstr>et_List06_3_i_4</vt:lpstr>
      <vt:lpstr>et_List06_3_i_5</vt:lpstr>
      <vt:lpstr>et_List06_3_i_6</vt:lpstr>
      <vt:lpstr>et_List06_3_i_7</vt:lpstr>
      <vt:lpstr>et_List06_3_i_MC</vt:lpstr>
      <vt:lpstr>et_List06_3_i_MC2</vt:lpstr>
      <vt:lpstr>et_List06_3_i_MC3</vt:lpstr>
      <vt:lpstr>et_List06_3_i_Period</vt:lpstr>
      <vt:lpstr>et_List06_3_MC</vt:lpstr>
      <vt:lpstr>et_List06_3_MC2</vt:lpstr>
      <vt:lpstr>et_List06_3_MC3</vt:lpstr>
      <vt:lpstr>et_List06_3_Period</vt:lpstr>
      <vt:lpstr>et_List06_4</vt:lpstr>
      <vt:lpstr>et_List06_4_1</vt:lpstr>
      <vt:lpstr>et_List06_4_2</vt:lpstr>
      <vt:lpstr>et_List06_4_3</vt:lpstr>
      <vt:lpstr>et_List06_4_4</vt:lpstr>
      <vt:lpstr>et_List06_4_5</vt:lpstr>
      <vt:lpstr>et_List06_4_6</vt:lpstr>
      <vt:lpstr>et_List06_4_7</vt:lpstr>
      <vt:lpstr>et_List06_4_MC</vt:lpstr>
      <vt:lpstr>et_List06_4_MC2</vt:lpstr>
      <vt:lpstr>et_List06_4_MC3</vt:lpstr>
      <vt:lpstr>et_List06_4_Period</vt:lpstr>
      <vt:lpstr>et_List06_5</vt:lpstr>
      <vt:lpstr>et_List06_5_0</vt:lpstr>
      <vt:lpstr>et_List06_5_0_first</vt:lpstr>
      <vt:lpstr>et_List06_5_1</vt:lpstr>
      <vt:lpstr>et_List06_5_1_changeColor</vt:lpstr>
      <vt:lpstr>et_List06_5_2</vt:lpstr>
      <vt:lpstr>et_List06_5_3</vt:lpstr>
      <vt:lpstr>et_List06_5_4</vt:lpstr>
      <vt:lpstr>et_List06_5_5</vt:lpstr>
      <vt:lpstr>et_List06_5_6</vt:lpstr>
      <vt:lpstr>et_List06_5_7</vt:lpstr>
      <vt:lpstr>et_List06_5_MC</vt:lpstr>
      <vt:lpstr>et_List06_5_MC2</vt:lpstr>
      <vt:lpstr>et_List06_5_MC3</vt:lpstr>
      <vt:lpstr>et_List06_5_Period</vt:lpstr>
      <vt:lpstr>et_List06_6</vt:lpstr>
      <vt:lpstr>et_List06_6_1</vt:lpstr>
      <vt:lpstr>et_List06_6_2</vt:lpstr>
      <vt:lpstr>et_List06_6_3</vt:lpstr>
      <vt:lpstr>et_List06_6_4</vt:lpstr>
      <vt:lpstr>et_List06_6_5</vt:lpstr>
      <vt:lpstr>et_List06_6_6</vt:lpstr>
      <vt:lpstr>et_List06_6_7</vt:lpstr>
      <vt:lpstr>et_List06_6_MC</vt:lpstr>
      <vt:lpstr>et_List06_6_MC2</vt:lpstr>
      <vt:lpstr>et_List06_6_MC3</vt:lpstr>
      <vt:lpstr>et_List06_6_Period</vt:lpstr>
      <vt:lpstr>et_List06_7</vt:lpstr>
      <vt:lpstr>et_List06_7_1</vt:lpstr>
      <vt:lpstr>et_List06_7_2</vt:lpstr>
      <vt:lpstr>et_List06_7_3</vt:lpstr>
      <vt:lpstr>et_List06_7_4</vt:lpstr>
      <vt:lpstr>et_List06_7_5</vt:lpstr>
      <vt:lpstr>et_List06_7_6</vt:lpstr>
      <vt:lpstr>et_List06_7_7</vt:lpstr>
      <vt:lpstr>et_List06_7_MC</vt:lpstr>
      <vt:lpstr>et_List06_7_MC2</vt:lpstr>
      <vt:lpstr>et_List06_7_MC3</vt:lpstr>
      <vt:lpstr>et_List06_7_Period</vt:lpstr>
      <vt:lpstr>et_List06_8</vt:lpstr>
      <vt:lpstr>et_List06_8_1</vt:lpstr>
      <vt:lpstr>et_List06_8_2</vt:lpstr>
      <vt:lpstr>et_List06_8_3</vt:lpstr>
      <vt:lpstr>et_List06_8_4</vt:lpstr>
      <vt:lpstr>et_List06_8_5</vt:lpstr>
      <vt:lpstr>et_List06_8_6</vt:lpstr>
      <vt:lpstr>et_List06_8_7</vt:lpstr>
      <vt:lpstr>et_List06_8_MC</vt:lpstr>
      <vt:lpstr>et_List06_8_MC2</vt:lpstr>
      <vt:lpstr>et_List06_8_MC3</vt:lpstr>
      <vt:lpstr>et_List06_8_Period</vt:lpstr>
      <vt:lpstr>et_List06_9</vt:lpstr>
      <vt:lpstr>et_List06_9_1</vt:lpstr>
      <vt:lpstr>et_List06_9_4</vt:lpstr>
      <vt:lpstr>et_List06_9_5</vt:lpstr>
      <vt:lpstr>et_List06_9_6</vt:lpstr>
      <vt:lpstr>et_List06_9_7</vt:lpstr>
      <vt:lpstr>et_List06_9_MC</vt:lpstr>
      <vt:lpstr>et_List06_9_MC2</vt:lpstr>
      <vt:lpstr>et_List06_9_MC3</vt:lpstr>
      <vt:lpstr>et_List06_9_Period</vt:lpstr>
      <vt:lpstr>et_List07</vt:lpstr>
      <vt:lpstr>et_List08</vt:lpstr>
      <vt:lpstr>et_List11_1</vt:lpstr>
      <vt:lpstr>et_List12_1</vt:lpstr>
      <vt:lpstr>et_List12_2</vt:lpstr>
      <vt:lpstr>et_List12_3</vt:lpstr>
      <vt:lpstr>et_List12_4</vt:lpstr>
      <vt:lpstr>et_OneRates_1</vt:lpstr>
      <vt:lpstr>et_OneRates_13</vt:lpstr>
      <vt:lpstr>et_OneRates_2</vt:lpstr>
      <vt:lpstr>et_OneRates_3</vt:lpstr>
      <vt:lpstr>et_OneRates_3_i</vt:lpstr>
      <vt:lpstr>et_OneRates_4</vt:lpstr>
      <vt:lpstr>et_OneRates_5</vt:lpstr>
      <vt:lpstr>et_OneRates_5_comp</vt:lpstr>
      <vt:lpstr>et_OneRates_5_comp_p</vt:lpstr>
      <vt:lpstr>et_OneRates_5_p</vt:lpstr>
      <vt:lpstr>et_OneRates_6</vt:lpstr>
      <vt:lpstr>et_OneRates_7</vt:lpstr>
      <vt:lpstr>et_pIns_List06_1_Period</vt:lpstr>
      <vt:lpstr>et_pIns_List06_10_Period</vt:lpstr>
      <vt:lpstr>et_pIns_List06_13_Period</vt:lpstr>
      <vt:lpstr>et_pIns_List06_2_Period</vt:lpstr>
      <vt:lpstr>et_pIns_List06_3_i_Period</vt:lpstr>
      <vt:lpstr>et_pIns_List06_3_Period</vt:lpstr>
      <vt:lpstr>et_pIns_List06_4_Period</vt:lpstr>
      <vt:lpstr>et_pIns_List06_5_Period</vt:lpstr>
      <vt:lpstr>et_pIns_List06_6_Period</vt:lpstr>
      <vt:lpstr>et_pIns_List06_7_Period</vt:lpstr>
      <vt:lpstr>et_pIns_List06_8_Period</vt:lpstr>
      <vt:lpstr>et_pIns_List06_9_Period</vt:lpstr>
      <vt:lpstr>et_TN_range</vt:lpstr>
      <vt:lpstr>et_TS_range</vt:lpstr>
      <vt:lpstr>et_TwoRates_1</vt:lpstr>
      <vt:lpstr>et_TwoRates_13</vt:lpstr>
      <vt:lpstr>et_TwoRates_2</vt:lpstr>
      <vt:lpstr>et_TwoRates_3</vt:lpstr>
      <vt:lpstr>et_TwoRates_3_i</vt:lpstr>
      <vt:lpstr>et_TwoRates_4</vt:lpstr>
      <vt:lpstr>et_TwoRates_5</vt:lpstr>
      <vt:lpstr>et_TwoRates_5_comp</vt:lpstr>
      <vt:lpstr>et_TwoRates_5_comp_p</vt:lpstr>
      <vt:lpstr>et_TwoRates_5_p</vt:lpstr>
      <vt:lpstr>et_TwoRates_6</vt:lpstr>
      <vt:lpstr>et_TwoRates_7</vt:lpstr>
      <vt:lpstr>fil</vt:lpstr>
      <vt:lpstr>fil_flag</vt:lpstr>
      <vt:lpstr>FirstLine</vt:lpstr>
      <vt:lpstr>flag_publication</vt:lpstr>
      <vt:lpstr>flagDS</vt:lpstr>
      <vt:lpstr>flagIndicat_List06_3</vt:lpstr>
      <vt:lpstr>flagMO</vt:lpstr>
      <vt:lpstr>flagSource</vt:lpstr>
      <vt:lpstr>flagST</vt:lpstr>
      <vt:lpstr>flagTN</vt:lpstr>
      <vt:lpstr>flagTS</vt:lpstr>
      <vt:lpstr>flagTwoTariff</vt:lpstr>
      <vt:lpstr>flagUsedTer_List01</vt:lpstr>
      <vt:lpstr>group_rates</vt:lpstr>
      <vt:lpstr>header_1</vt:lpstr>
      <vt:lpstr>header_10</vt:lpstr>
      <vt:lpstr>header_2</vt:lpstr>
      <vt:lpstr>header_3</vt:lpstr>
      <vt:lpstr>header_4</vt:lpstr>
      <vt:lpstr>header_5</vt:lpstr>
      <vt:lpstr>header_6</vt:lpstr>
      <vt:lpstr>header_7</vt:lpstr>
      <vt:lpstr>header_8</vt:lpstr>
      <vt:lpstr>header_9</vt:lpstr>
      <vt:lpstr>id_rates</vt:lpstr>
      <vt:lpstr>IDtariff_List05_1</vt:lpstr>
      <vt:lpstr>IDtariff_List05_10</vt:lpstr>
      <vt:lpstr>IDtariff_List05_11</vt:lpstr>
      <vt:lpstr>IDtariff_List05_13</vt:lpstr>
      <vt:lpstr>IDtariff_List05_2</vt:lpstr>
      <vt:lpstr>IDtariff_List05_3</vt:lpstr>
      <vt:lpstr>IDtariff_List05_3_i</vt:lpstr>
      <vt:lpstr>IDtariff_List05_4</vt:lpstr>
      <vt:lpstr>IDtariff_List05_5</vt:lpstr>
      <vt:lpstr>IDtariff_List05_6</vt:lpstr>
      <vt:lpstr>IDtariff_List05_7</vt:lpstr>
      <vt:lpstr>IDtariff_List05_8</vt:lpstr>
      <vt:lpstr>IDtariff_List05_9</vt:lpstr>
      <vt:lpstr>Info_Diff</vt:lpstr>
      <vt:lpstr>Info_Diff1</vt:lpstr>
      <vt:lpstr>Info_FilFlag</vt:lpstr>
      <vt:lpstr>Info_ForMOInListMO</vt:lpstr>
      <vt:lpstr>Info_ForMRInListMO</vt:lpstr>
      <vt:lpstr>Info_ForSKIInListMO</vt:lpstr>
      <vt:lpstr>Info_ForSKINumberInListMO</vt:lpstr>
      <vt:lpstr>Info_NoteStandarts</vt:lpstr>
      <vt:lpstr>Info_NoUpdates</vt:lpstr>
      <vt:lpstr>Info_PeriodInTitle</vt:lpstr>
      <vt:lpstr>Info_PrDiff</vt:lpstr>
      <vt:lpstr>Info_PublicationNotDisclosed</vt:lpstr>
      <vt:lpstr>Info_PublicationPdf</vt:lpstr>
      <vt:lpstr>Info_PublicationWeb</vt:lpstr>
      <vt:lpstr>Info_T_Podkl</vt:lpstr>
      <vt:lpstr>Info_TarName</vt:lpstr>
      <vt:lpstr>Info_TerExcludeHelp_1</vt:lpstr>
      <vt:lpstr>Info_TerExcludeHelp_2</vt:lpstr>
      <vt:lpstr>Info_TitleFil</vt:lpstr>
      <vt:lpstr>Info_TitleFlagCrossSubsidization</vt:lpstr>
      <vt:lpstr>Info_TitleFlagIstPubl</vt:lpstr>
      <vt:lpstr>Info_TitleFlagTwoPartTariff</vt:lpstr>
      <vt:lpstr>Info_TitleGroupRates</vt:lpstr>
      <vt:lpstr>Info_TitleKindPublication</vt:lpstr>
      <vt:lpstr>Info_TitleKindsOfGoods</vt:lpstr>
      <vt:lpstr>Info_TitlePublication</vt:lpstr>
      <vt:lpstr>Info_TitleType</vt:lpstr>
      <vt:lpstr>inn</vt:lpstr>
      <vt:lpstr>Instr_1</vt:lpstr>
      <vt:lpstr>Instr_2</vt:lpstr>
      <vt:lpstr>Instr_3</vt:lpstr>
      <vt:lpstr>Instr_4</vt:lpstr>
      <vt:lpstr>Instr_5</vt:lpstr>
      <vt:lpstr>Instr_6</vt:lpstr>
      <vt:lpstr>Instr_7</vt:lpstr>
      <vt:lpstr>Instr_8</vt:lpstr>
      <vt:lpstr>instr_hyp1</vt:lpstr>
      <vt:lpstr>instr_hyp2</vt:lpstr>
      <vt:lpstr>instr_hyp3</vt:lpstr>
      <vt:lpstr>isComponent</vt:lpstr>
      <vt:lpstr>isDiff</vt:lpstr>
      <vt:lpstr>isIndicat</vt:lpstr>
      <vt:lpstr>isSellers</vt:lpstr>
      <vt:lpstr>IstPub</vt:lpstr>
      <vt:lpstr>IstPub_ch</vt:lpstr>
      <vt:lpstr>kind_group_rates</vt:lpstr>
      <vt:lpstr>kind_group_rates_load</vt:lpstr>
      <vt:lpstr>kind_group_rates_load_ETS</vt:lpstr>
      <vt:lpstr>kind_group_rates_load_filter</vt:lpstr>
      <vt:lpstr>kind_group_rates_load_filter_ETS</vt:lpstr>
      <vt:lpstr>kind_of_activity</vt:lpstr>
      <vt:lpstr>kind_of_activity_WARM</vt:lpstr>
      <vt:lpstr>kind_of_cons</vt:lpstr>
      <vt:lpstr>kind_of_control_method</vt:lpstr>
      <vt:lpstr>kind_of_control_method_filter</vt:lpstr>
      <vt:lpstr>kind_of_data_type</vt:lpstr>
      <vt:lpstr>kind_of_diameters</vt:lpstr>
      <vt:lpstr>kind_of_diameters2</vt:lpstr>
      <vt:lpstr>kind_of_diff</vt:lpstr>
      <vt:lpstr>kind_of_forms</vt:lpstr>
      <vt:lpstr>kind_of_fuel</vt:lpstr>
      <vt:lpstr>kind_of_heat_transfer</vt:lpstr>
      <vt:lpstr>kind_of_heat_transfer2</vt:lpstr>
      <vt:lpstr>kind_of_heat_transfer3</vt:lpstr>
      <vt:lpstr>kind_of_load</vt:lpstr>
      <vt:lpstr>kind_of_load2</vt:lpstr>
      <vt:lpstr>kind_of_load3</vt:lpstr>
      <vt:lpstr>kind_of_load4</vt:lpstr>
      <vt:lpstr>kind_of_nameforms</vt:lpstr>
      <vt:lpstr>kind_of_NDS</vt:lpstr>
      <vt:lpstr>kind_of_NDS_tariff</vt:lpstr>
      <vt:lpstr>kind_of_NDS_tariff_people</vt:lpstr>
      <vt:lpstr>kind_of_nets</vt:lpstr>
      <vt:lpstr>kind_of_org_type</vt:lpstr>
      <vt:lpstr>kind_of_publication</vt:lpstr>
      <vt:lpstr>kind_of_scheme_in</vt:lpstr>
      <vt:lpstr>kind_of_scheme_in2</vt:lpstr>
      <vt:lpstr>kind_of_tariff_unit</vt:lpstr>
      <vt:lpstr>kind_of_unit</vt:lpstr>
      <vt:lpstr>kind_of_zak</vt:lpstr>
      <vt:lpstr>kpp</vt:lpstr>
      <vt:lpstr>LINK_RANGE</vt:lpstr>
      <vt:lpstr>List_H</vt:lpstr>
      <vt:lpstr>List_M</vt:lpstr>
      <vt:lpstr>LIST_MR_MO_OKTMO</vt:lpstr>
      <vt:lpstr>List01_CheckC</vt:lpstr>
      <vt:lpstr>List01_NameCol</vt:lpstr>
      <vt:lpstr>List01_REESTR_MO</vt:lpstr>
      <vt:lpstr>List03_Date_1</vt:lpstr>
      <vt:lpstr>List03_GroundMaterials_1</vt:lpstr>
      <vt:lpstr>List03_NameForms</vt:lpstr>
      <vt:lpstr>List03_NameForms_Copy</vt:lpstr>
      <vt:lpstr>List03_note</vt:lpstr>
      <vt:lpstr>List03_NumForms</vt:lpstr>
      <vt:lpstr>List03_NumForms_Copy</vt:lpstr>
      <vt:lpstr>List06_1_DP</vt:lpstr>
      <vt:lpstr>List06_1_MC</vt:lpstr>
      <vt:lpstr>List06_1_MC2</vt:lpstr>
      <vt:lpstr>List06_1_note</vt:lpstr>
      <vt:lpstr>List06_1_Period</vt:lpstr>
      <vt:lpstr>List06_10_DP</vt:lpstr>
      <vt:lpstr>List06_10_MC2</vt:lpstr>
      <vt:lpstr>List06_10_note</vt:lpstr>
      <vt:lpstr>List06_10_Period</vt:lpstr>
      <vt:lpstr>List06_10_pl</vt:lpstr>
      <vt:lpstr>List06_10_region</vt:lpstr>
      <vt:lpstr>List06_13_DP</vt:lpstr>
      <vt:lpstr>List06_13_MC</vt:lpstr>
      <vt:lpstr>List06_13_MC2</vt:lpstr>
      <vt:lpstr>List06_13_note</vt:lpstr>
      <vt:lpstr>List06_13_Period</vt:lpstr>
      <vt:lpstr>List06_2_DP</vt:lpstr>
      <vt:lpstr>List06_2_MC</vt:lpstr>
      <vt:lpstr>List06_2_MC2</vt:lpstr>
      <vt:lpstr>List06_2_note</vt:lpstr>
      <vt:lpstr>List06_2_Period</vt:lpstr>
      <vt:lpstr>List06_3_DP</vt:lpstr>
      <vt:lpstr>List06_3_i_DP</vt:lpstr>
      <vt:lpstr>List06_3_i_GroundMaterials</vt:lpstr>
      <vt:lpstr>List06_3_i_MC</vt:lpstr>
      <vt:lpstr>List06_3_i_MC2</vt:lpstr>
      <vt:lpstr>List06_3_i_note</vt:lpstr>
      <vt:lpstr>List06_3_i_Period</vt:lpstr>
      <vt:lpstr>List06_3_MC</vt:lpstr>
      <vt:lpstr>List06_3_MC2</vt:lpstr>
      <vt:lpstr>List06_3_note</vt:lpstr>
      <vt:lpstr>List06_3_Period</vt:lpstr>
      <vt:lpstr>List06_4_DP</vt:lpstr>
      <vt:lpstr>List06_4_MC2</vt:lpstr>
      <vt:lpstr>List06_4_note</vt:lpstr>
      <vt:lpstr>List06_4_Period</vt:lpstr>
      <vt:lpstr>List06_5_0</vt:lpstr>
      <vt:lpstr>List06_5_DP</vt:lpstr>
      <vt:lpstr>List06_5_MC</vt:lpstr>
      <vt:lpstr>List06_5_MC2</vt:lpstr>
      <vt:lpstr>List06_5_note</vt:lpstr>
      <vt:lpstr>List06_5_Period</vt:lpstr>
      <vt:lpstr>List06_6_DP</vt:lpstr>
      <vt:lpstr>List06_6_MC</vt:lpstr>
      <vt:lpstr>List06_6_MC2</vt:lpstr>
      <vt:lpstr>List06_6_note</vt:lpstr>
      <vt:lpstr>List06_6_Period</vt:lpstr>
      <vt:lpstr>List06_7_DP</vt:lpstr>
      <vt:lpstr>List06_7_MC</vt:lpstr>
      <vt:lpstr>List06_7_MC2</vt:lpstr>
      <vt:lpstr>List06_7_note</vt:lpstr>
      <vt:lpstr>List06_7_Period</vt:lpstr>
      <vt:lpstr>List06_8_DP</vt:lpstr>
      <vt:lpstr>List06_8_MC</vt:lpstr>
      <vt:lpstr>List06_8_MC2</vt:lpstr>
      <vt:lpstr>List06_8_note</vt:lpstr>
      <vt:lpstr>List06_8_Period</vt:lpstr>
      <vt:lpstr>List06_9_DP</vt:lpstr>
      <vt:lpstr>List06_9_MC</vt:lpstr>
      <vt:lpstr>List06_9_MC2</vt:lpstr>
      <vt:lpstr>List06_9_note</vt:lpstr>
      <vt:lpstr>List06_9_Period</vt:lpstr>
      <vt:lpstr>List06_9_pl</vt:lpstr>
      <vt:lpstr>List11_GroundMaterials_1</vt:lpstr>
      <vt:lpstr>List11_note</vt:lpstr>
      <vt:lpstr>List12_Date</vt:lpstr>
      <vt:lpstr>List12_GroundMaterials_1</vt:lpstr>
      <vt:lpstr>List12_note</vt:lpstr>
      <vt:lpstr>ListForms</vt:lpstr>
      <vt:lpstr>logical</vt:lpstr>
      <vt:lpstr>mo_List01</vt:lpstr>
      <vt:lpstr>MODesc</vt:lpstr>
      <vt:lpstr>MONTH</vt:lpstr>
      <vt:lpstr>mr_List01</vt:lpstr>
      <vt:lpstr>mrCopy_List01</vt:lpstr>
      <vt:lpstr>mrmoCopy_List01</vt:lpstr>
      <vt:lpstr>nalog</vt:lpstr>
      <vt:lpstr>name_rates</vt:lpstr>
      <vt:lpstr>name_rates_4</vt:lpstr>
      <vt:lpstr>name_rates_4_filter</vt:lpstr>
      <vt:lpstr>name_rates_8</vt:lpstr>
      <vt:lpstr>name_rates_8_filter</vt:lpstr>
      <vt:lpstr>nameApr</vt:lpstr>
      <vt:lpstr>NameOrPr</vt:lpstr>
      <vt:lpstr>NameOrPr_ch</vt:lpstr>
      <vt:lpstr>numberPr</vt:lpstr>
      <vt:lpstr>numberPr_ch</vt:lpstr>
      <vt:lpstr>OneRates_1</vt:lpstr>
      <vt:lpstr>OneRates_13</vt:lpstr>
      <vt:lpstr>OneRates_2</vt:lpstr>
      <vt:lpstr>OneRates_3</vt:lpstr>
      <vt:lpstr>OneRates_3_i</vt:lpstr>
      <vt:lpstr>OneRates_4</vt:lpstr>
      <vt:lpstr>OneRates_5</vt:lpstr>
      <vt:lpstr>OneRates_5_comp</vt:lpstr>
      <vt:lpstr>OneRates_5_comp_p</vt:lpstr>
      <vt:lpstr>OneRates_5_p</vt:lpstr>
      <vt:lpstr>OneRates_6</vt:lpstr>
      <vt:lpstr>OneRates_7</vt:lpstr>
      <vt:lpstr>org</vt:lpstr>
      <vt:lpstr>Org_Address</vt:lpstr>
      <vt:lpstr>ORG_END_DATE</vt:lpstr>
      <vt:lpstr>Org_main</vt:lpstr>
      <vt:lpstr>ORG_START_DATE</vt:lpstr>
      <vt:lpstr>otv_lico_name</vt:lpstr>
      <vt:lpstr>pCng_List11_1</vt:lpstr>
      <vt:lpstr>pCng_List11_2</vt:lpstr>
      <vt:lpstr>pCng_List11_3</vt:lpstr>
      <vt:lpstr>pCng_List12_1</vt:lpstr>
      <vt:lpstr>pCng_List12_2</vt:lpstr>
      <vt:lpstr>pCng_List12_6</vt:lpstr>
      <vt:lpstr>pDbl_List12_5</vt:lpstr>
      <vt:lpstr>pDbl_List12_5_copy</vt:lpstr>
      <vt:lpstr>pDbl_List12_5_copy2</vt:lpstr>
      <vt:lpstr>pDel_Comm</vt:lpstr>
      <vt:lpstr>pDel_List01_0</vt:lpstr>
      <vt:lpstr>pDel_List01_1</vt:lpstr>
      <vt:lpstr>pDel_List01_2</vt:lpstr>
      <vt:lpstr>pDel_List02</vt:lpstr>
      <vt:lpstr>pDel_List02_1</vt:lpstr>
      <vt:lpstr>pDel_List02_2</vt:lpstr>
      <vt:lpstr>pDel_List02_3</vt:lpstr>
      <vt:lpstr>pDel_List02_4</vt:lpstr>
      <vt:lpstr>pDel_List03</vt:lpstr>
      <vt:lpstr>pDel_List06_1_1</vt:lpstr>
      <vt:lpstr>pDel_List06_1_2</vt:lpstr>
      <vt:lpstr>pDel_List06_1_3</vt:lpstr>
      <vt:lpstr>pDel_List06_10_4</vt:lpstr>
      <vt:lpstr>pDel_List06_10_5</vt:lpstr>
      <vt:lpstr>pDel_List06_13_1</vt:lpstr>
      <vt:lpstr>pDel_List06_13_2</vt:lpstr>
      <vt:lpstr>pDel_List06_13_3</vt:lpstr>
      <vt:lpstr>pDel_List06_2_1</vt:lpstr>
      <vt:lpstr>pDel_List06_2_2</vt:lpstr>
      <vt:lpstr>pDel_List06_2_3</vt:lpstr>
      <vt:lpstr>pDel_List06_3_1</vt:lpstr>
      <vt:lpstr>pDel_List06_3_2</vt:lpstr>
      <vt:lpstr>pDel_List06_3_3</vt:lpstr>
      <vt:lpstr>pDel_List06_3_i_1</vt:lpstr>
      <vt:lpstr>pDel_List06_3_i_2</vt:lpstr>
      <vt:lpstr>pDel_List06_3_i_3</vt:lpstr>
      <vt:lpstr>pDel_List06_4_1</vt:lpstr>
      <vt:lpstr>pDel_List06_4_2</vt:lpstr>
      <vt:lpstr>pDel_List06_4_3</vt:lpstr>
      <vt:lpstr>pDel_List06_5_1</vt:lpstr>
      <vt:lpstr>pDel_List06_5_2</vt:lpstr>
      <vt:lpstr>pDel_List06_5_3</vt:lpstr>
      <vt:lpstr>pDel_List06_6_1</vt:lpstr>
      <vt:lpstr>pDel_List06_6_2</vt:lpstr>
      <vt:lpstr>pDel_List06_6_3</vt:lpstr>
      <vt:lpstr>pDel_List06_7_1</vt:lpstr>
      <vt:lpstr>pDel_List06_7_2</vt:lpstr>
      <vt:lpstr>pDel_List06_7_3</vt:lpstr>
      <vt:lpstr>pDel_List06_8_1</vt:lpstr>
      <vt:lpstr>pDel_List06_8_2</vt:lpstr>
      <vt:lpstr>pDel_List06_8_3</vt:lpstr>
      <vt:lpstr>pDel_List06_9_5</vt:lpstr>
      <vt:lpstr>pDel_List07</vt:lpstr>
      <vt:lpstr>pDel_List11_1</vt:lpstr>
      <vt:lpstr>pDel_List11_2</vt:lpstr>
      <vt:lpstr>pDel_List11_3</vt:lpstr>
      <vt:lpstr>pDel_List12_1</vt:lpstr>
      <vt:lpstr>pDel_List12_2</vt:lpstr>
      <vt:lpstr>pDel_List12_3</vt:lpstr>
      <vt:lpstr>pDel_List12_4</vt:lpstr>
      <vt:lpstr>pDel_List12_5</vt:lpstr>
      <vt:lpstr>pDel_List12_6</vt:lpstr>
      <vt:lpstr>periodEnd</vt:lpstr>
      <vt:lpstr>periodStart</vt:lpstr>
      <vt:lpstr>pIns_Comm</vt:lpstr>
      <vt:lpstr>pIns_List01_0</vt:lpstr>
      <vt:lpstr>pIns_List02</vt:lpstr>
      <vt:lpstr>pIns_List03</vt:lpstr>
      <vt:lpstr>pIns_List06_1_Period</vt:lpstr>
      <vt:lpstr>pIns_List06_10_Period</vt:lpstr>
      <vt:lpstr>pIns_List06_13_Period</vt:lpstr>
      <vt:lpstr>pIns_List06_2_Period</vt:lpstr>
      <vt:lpstr>pIns_List06_3_i_Period</vt:lpstr>
      <vt:lpstr>pIns_List06_3_Period</vt:lpstr>
      <vt:lpstr>pIns_List06_4_Period</vt:lpstr>
      <vt:lpstr>pIns_List06_5_Period</vt:lpstr>
      <vt:lpstr>pIns_List06_6_Period</vt:lpstr>
      <vt:lpstr>pIns_List06_7_Period</vt:lpstr>
      <vt:lpstr>pIns_List06_8_Period</vt:lpstr>
      <vt:lpstr>pIns_List06_9_Period</vt:lpstr>
      <vt:lpstr>pIns_List07</vt:lpstr>
      <vt:lpstr>pIns_List11_1</vt:lpstr>
      <vt:lpstr>pIns_List11_2</vt:lpstr>
      <vt:lpstr>pIns_List11_3</vt:lpstr>
      <vt:lpstr>pIns_List12_1</vt:lpstr>
      <vt:lpstr>pIns_List12_2</vt:lpstr>
      <vt:lpstr>pIns_List12_3</vt:lpstr>
      <vt:lpstr>pIns_List12_4</vt:lpstr>
      <vt:lpstr>pIns_List12_5</vt:lpstr>
      <vt:lpstr>pIns_List12_6</vt:lpstr>
      <vt:lpstr>pr_List06_1</vt:lpstr>
      <vt:lpstr>pr_List06_10</vt:lpstr>
      <vt:lpstr>pr_List06_13</vt:lpstr>
      <vt:lpstr>pr_List06_2</vt:lpstr>
      <vt:lpstr>pr_List06_3</vt:lpstr>
      <vt:lpstr>pr_List06_3_i</vt:lpstr>
      <vt:lpstr>pr_List06_4</vt:lpstr>
      <vt:lpstr>pr_List06_5</vt:lpstr>
      <vt:lpstr>pr_List06_6</vt:lpstr>
      <vt:lpstr>pr_List06_7</vt:lpstr>
      <vt:lpstr>pr_List06_8</vt:lpstr>
      <vt:lpstr>pr_List06_9</vt:lpstr>
      <vt:lpstr>pVDel_List06_1</vt:lpstr>
      <vt:lpstr>pVDel_List06_10</vt:lpstr>
      <vt:lpstr>pVDel_List06_13</vt:lpstr>
      <vt:lpstr>pVDel_List06_2</vt:lpstr>
      <vt:lpstr>pVDel_List06_3</vt:lpstr>
      <vt:lpstr>pVDel_List06_3_i</vt:lpstr>
      <vt:lpstr>pVDel_List06_4</vt:lpstr>
      <vt:lpstr>pVDel_List06_5</vt:lpstr>
      <vt:lpstr>pVDel_List06_6</vt:lpstr>
      <vt:lpstr>pVDel_List06_7</vt:lpstr>
      <vt:lpstr>pVDel_List06_8</vt:lpstr>
      <vt:lpstr>pVDel_List06_9</vt:lpstr>
      <vt:lpstr>QUARTER</vt:lpstr>
      <vt:lpstr>REESTR_LINK_RANGE</vt:lpstr>
      <vt:lpstr>REESTR_ORG_RANGE</vt:lpstr>
      <vt:lpstr>REESTR_VED_RANGE</vt:lpstr>
      <vt:lpstr>REESTR_VT_RANGE</vt:lpstr>
      <vt:lpstr>REGION</vt:lpstr>
      <vt:lpstr>region_name</vt:lpstr>
      <vt:lpstr>RegulatoryPeriod</vt:lpstr>
      <vt:lpstr>shema_podkl_2</vt:lpstr>
      <vt:lpstr>shema_podkl_3</vt:lpstr>
      <vt:lpstr>shema_podkl_3_i</vt:lpstr>
      <vt:lpstr>SKI_number</vt:lpstr>
      <vt:lpstr>tariffDesc</vt:lpstr>
      <vt:lpstr>TECH_ORG_ID</vt:lpstr>
      <vt:lpstr>ter_List01</vt:lpstr>
      <vt:lpstr>terCopy_List01</vt:lpstr>
      <vt:lpstr>TitlePr_ch</vt:lpstr>
      <vt:lpstr>TwoRates_1</vt:lpstr>
      <vt:lpstr>TwoRates_13</vt:lpstr>
      <vt:lpstr>TwoRates_2</vt:lpstr>
      <vt:lpstr>TwoRates_3</vt:lpstr>
      <vt:lpstr>TwoRates_3_i</vt:lpstr>
      <vt:lpstr>TwoRates_5</vt:lpstr>
      <vt:lpstr>TwoRates_5_comp</vt:lpstr>
      <vt:lpstr>TwoRates_5_comp_p</vt:lpstr>
      <vt:lpstr>TwoRates_5_p</vt:lpstr>
      <vt:lpstr>TwoRates_6</vt:lpstr>
      <vt:lpstr>TwoRates_7</vt:lpstr>
      <vt:lpstr>type_org</vt:lpstr>
      <vt:lpstr>UpdStatus</vt:lpstr>
      <vt:lpstr>VDET_END_DATE</vt:lpstr>
      <vt:lpstr>VDET_START_DATE</vt:lpstr>
      <vt:lpstr>version</vt:lpstr>
      <vt:lpstr>vid_teplnos_1</vt:lpstr>
      <vt:lpstr>vid_teplnos_10</vt:lpstr>
      <vt:lpstr>vid_teplnos_11</vt:lpstr>
      <vt:lpstr>vid_teplnos_12</vt:lpstr>
      <vt:lpstr>vid_teplnos_2</vt:lpstr>
      <vt:lpstr>vid_teplnos_3</vt:lpstr>
      <vt:lpstr>vid_teplnos_4</vt:lpstr>
      <vt:lpstr>vid_teplnos_5</vt:lpstr>
      <vt:lpstr>vid_teplnos_6</vt:lpstr>
      <vt:lpstr>vid_teplnos_7</vt:lpstr>
      <vt:lpstr>vid_teplnos_8</vt:lpstr>
      <vt:lpstr>vid_teplnos_9</vt:lpstr>
      <vt:lpstr>VidTopl</vt:lpstr>
      <vt:lpstr>VidTopl_1</vt:lpstr>
      <vt:lpstr>VidTopl_2</vt:lpstr>
      <vt:lpstr>VidTopl_3</vt:lpstr>
      <vt:lpstr>warmNote</vt:lpstr>
      <vt:lpstr>warmSource</vt:lpstr>
      <vt:lpstr>year_list</vt:lpstr>
      <vt:lpstr>year_list1</vt:lpstr>
    </vt:vector>
  </TitlesOfParts>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Информация, подлежащая раскрытию организациями сферы теплоснабжения (цены и тарифы)</dc:title>
  <dc:subject>Информация, подлежащая раскрытию организациями сферы теплоснабжения (цены и тарифы)</dc:subject>
  <dc:creator>--</dc:creator>
  <dc:description/>
  <cp:lastModifiedBy>Pavlova Olga</cp:lastModifiedBy>
  <cp:lastPrinted>2013-08-29T08:11:20Z</cp:lastPrinted>
  <dcterms:created xsi:type="dcterms:W3CDTF">2004-05-21T07:18:45Z</dcterms:created>
  <dcterms:modified xsi:type="dcterms:W3CDTF">2021-12-30T07:43:46Z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Template">
    <vt:bool>true</vt:bool>
  </property>
  <property fmtid="{D5CDD505-2E9C-101B-9397-08002B2CF9AE}" pid="3" name="Version">
    <vt:lpwstr>FAS.JKH.OPEN.INFO.PRICE.WARM</vt:lpwstr>
  </property>
  <property fmtid="{D5CDD505-2E9C-101B-9397-08002B2CF9AE}" pid="4" name="UserComments">
    <vt:lpwstr/>
  </property>
  <property fmtid="{D5CDD505-2E9C-101B-9397-08002B2CF9AE}" pid="5" name="PeriodLength">
    <vt:lpwstr/>
  </property>
  <property fmtid="{D5CDD505-2E9C-101B-9397-08002B2CF9AE}" pid="6" name="XsltDocFilePath">
    <vt:lpwstr/>
  </property>
  <property fmtid="{D5CDD505-2E9C-101B-9397-08002B2CF9AE}" pid="7" name="XslViewFilePath">
    <vt:lpwstr/>
  </property>
  <property fmtid="{D5CDD505-2E9C-101B-9397-08002B2CF9AE}" pid="8" name="RootDocFilePath">
    <vt:lpwstr/>
  </property>
  <property fmtid="{D5CDD505-2E9C-101B-9397-08002B2CF9AE}" pid="9" name="HtmlTempFilePath">
    <vt:lpwstr/>
  </property>
  <property fmtid="{D5CDD505-2E9C-101B-9397-08002B2CF9AE}" pid="10" name="keywords">
    <vt:lpwstr/>
  </property>
  <property fmtid="{D5CDD505-2E9C-101B-9397-08002B2CF9AE}" pid="11" name="Status">
    <vt:lpwstr>2</vt:lpwstr>
  </property>
  <property fmtid="{D5CDD505-2E9C-101B-9397-08002B2CF9AE}" pid="12" name="CurrentVersion">
    <vt:lpwstr>1.0</vt:lpwstr>
  </property>
  <property fmtid="{D5CDD505-2E9C-101B-9397-08002B2CF9AE}" pid="13" name="XMLTempFilePath">
    <vt:lpwstr/>
  </property>
  <property fmtid="{D5CDD505-2E9C-101B-9397-08002B2CF9AE}" pid="14" name="entityid">
    <vt:lpwstr/>
  </property>
  <property fmtid="{D5CDD505-2E9C-101B-9397-08002B2CF9AE}" pid="15" name="Period">
    <vt:lpwstr/>
  </property>
  <property fmtid="{D5CDD505-2E9C-101B-9397-08002B2CF9AE}" pid="16" name="TemplateOperationMode">
    <vt:i4>3</vt:i4>
  </property>
  <property fmtid="{D5CDD505-2E9C-101B-9397-08002B2CF9AE}" pid="17" name="Periodicity">
    <vt:lpwstr>YEAR</vt:lpwstr>
  </property>
  <property fmtid="{D5CDD505-2E9C-101B-9397-08002B2CF9AE}" pid="18" name="TypePlanning">
    <vt:lpwstr>PLAN</vt:lpwstr>
  </property>
  <property fmtid="{D5CDD505-2E9C-101B-9397-08002B2CF9AE}" pid="19" name="ProtectBook">
    <vt:i4>0</vt:i4>
  </property>
</Properties>
</file>